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20171109-Galo\8-Basura\"/>
    </mc:Choice>
  </mc:AlternateContent>
  <bookViews>
    <workbookView xWindow="0" yWindow="0" windowWidth="20490" windowHeight="7530" tabRatio="597" xr2:uid="{00000000-000D-0000-FFFF-FFFF00000000}"/>
  </bookViews>
  <sheets>
    <sheet name="Caídos" sheetId="10" r:id="rId1"/>
    <sheet name="Caídos con lesión" sheetId="12" r:id="rId2"/>
    <sheet name="Media caídas por caído" sheetId="14" r:id="rId3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2" l="1"/>
  <c r="O5" i="12"/>
  <c r="P5" i="12"/>
  <c r="Q5" i="12"/>
  <c r="E6" i="12"/>
  <c r="O6" i="12"/>
  <c r="P6" i="12"/>
  <c r="Q6" i="12"/>
  <c r="E7" i="12"/>
  <c r="O7" i="12"/>
  <c r="P7" i="12"/>
  <c r="Q7" i="12"/>
  <c r="E8" i="12"/>
  <c r="O8" i="12"/>
  <c r="P8" i="12"/>
  <c r="Q8" i="12"/>
  <c r="E9" i="12"/>
  <c r="O9" i="12"/>
  <c r="P9" i="12"/>
  <c r="Q9" i="12"/>
  <c r="O10" i="12"/>
  <c r="F10" i="12"/>
  <c r="C10" i="12"/>
  <c r="P10" i="12"/>
  <c r="G10" i="12"/>
  <c r="D10" i="12"/>
  <c r="Q10" i="12"/>
  <c r="B17" i="10"/>
  <c r="G17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M17" i="10"/>
  <c r="J35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K17" i="10"/>
  <c r="C17" i="10"/>
  <c r="D17" i="10"/>
  <c r="E17" i="10"/>
  <c r="H17" i="10"/>
  <c r="F35" i="10"/>
  <c r="E10" i="12"/>
  <c r="I5" i="12"/>
  <c r="I6" i="12"/>
  <c r="I7" i="12"/>
  <c r="I8" i="12"/>
  <c r="I9" i="12"/>
  <c r="I10" i="12"/>
  <c r="J5" i="12"/>
  <c r="J6" i="12"/>
  <c r="J7" i="12"/>
  <c r="J8" i="12"/>
  <c r="J9" i="12"/>
  <c r="J10" i="12"/>
  <c r="K10" i="12"/>
  <c r="H10" i="12"/>
  <c r="F21" i="12"/>
  <c r="L5" i="12"/>
  <c r="H16" i="12"/>
  <c r="L6" i="12"/>
  <c r="H17" i="12"/>
  <c r="L7" i="12"/>
  <c r="H18" i="12"/>
  <c r="L8" i="12"/>
  <c r="H19" i="12"/>
  <c r="L9" i="12"/>
  <c r="H20" i="12"/>
  <c r="C21" i="12"/>
  <c r="M10" i="12"/>
  <c r="J21" i="12"/>
  <c r="G16" i="12"/>
  <c r="F16" i="12"/>
  <c r="I21" i="12"/>
  <c r="L10" i="12"/>
  <c r="H21" i="12"/>
  <c r="G21" i="12"/>
  <c r="M9" i="12"/>
  <c r="J20" i="12"/>
  <c r="I20" i="12"/>
  <c r="G20" i="12"/>
  <c r="F20" i="12"/>
  <c r="M8" i="12"/>
  <c r="J19" i="12"/>
  <c r="I19" i="12"/>
  <c r="G19" i="12"/>
  <c r="F19" i="12"/>
  <c r="M7" i="12"/>
  <c r="J18" i="12"/>
  <c r="I18" i="12"/>
  <c r="G18" i="12"/>
  <c r="F18" i="12"/>
  <c r="M6" i="12"/>
  <c r="J17" i="12"/>
  <c r="I17" i="12"/>
  <c r="G17" i="12"/>
  <c r="F17" i="12"/>
  <c r="M5" i="12"/>
  <c r="J16" i="12"/>
  <c r="I16" i="12"/>
  <c r="N10" i="12"/>
  <c r="B10" i="12"/>
  <c r="K9" i="12"/>
  <c r="K8" i="12"/>
  <c r="K7" i="12"/>
  <c r="K6" i="12"/>
  <c r="K5" i="12"/>
  <c r="Q6" i="10"/>
  <c r="I24" i="10"/>
  <c r="Q10" i="10"/>
  <c r="I28" i="10"/>
  <c r="Q14" i="10"/>
  <c r="I32" i="10"/>
  <c r="P8" i="10"/>
  <c r="G26" i="10"/>
  <c r="P9" i="10"/>
  <c r="G27" i="10"/>
  <c r="P12" i="10"/>
  <c r="G30" i="10"/>
  <c r="P13" i="10"/>
  <c r="G31" i="10"/>
  <c r="P16" i="10"/>
  <c r="G34" i="10"/>
  <c r="F24" i="10"/>
  <c r="F25" i="10"/>
  <c r="F26" i="10"/>
  <c r="F27" i="10"/>
  <c r="F28" i="10"/>
  <c r="F29" i="10"/>
  <c r="F30" i="10"/>
  <c r="F31" i="10"/>
  <c r="F32" i="10"/>
  <c r="F33" i="10"/>
  <c r="F34" i="10"/>
  <c r="P6" i="10"/>
  <c r="G24" i="10"/>
  <c r="P7" i="10"/>
  <c r="G25" i="10"/>
  <c r="Q7" i="10"/>
  <c r="I25" i="10"/>
  <c r="Q8" i="10"/>
  <c r="I26" i="10"/>
  <c r="Q9" i="10"/>
  <c r="I27" i="10"/>
  <c r="P10" i="10"/>
  <c r="G28" i="10"/>
  <c r="P11" i="10"/>
  <c r="G29" i="10"/>
  <c r="Q11" i="10"/>
  <c r="I29" i="10"/>
  <c r="Q12" i="10"/>
  <c r="I30" i="10"/>
  <c r="Q13" i="10"/>
  <c r="I31" i="10"/>
  <c r="P14" i="10"/>
  <c r="G32" i="10"/>
  <c r="P15" i="10"/>
  <c r="G33" i="10"/>
  <c r="Q15" i="10"/>
  <c r="I33" i="10"/>
  <c r="Q16" i="10"/>
  <c r="I34" i="10"/>
  <c r="M9" i="10"/>
  <c r="J27" i="10"/>
  <c r="M13" i="10"/>
  <c r="J31" i="10"/>
  <c r="L6" i="10"/>
  <c r="H24" i="10"/>
  <c r="L10" i="10"/>
  <c r="H28" i="10"/>
  <c r="L14" i="10"/>
  <c r="H32" i="10"/>
  <c r="K6" i="10"/>
  <c r="K7" i="10"/>
  <c r="K10" i="10"/>
  <c r="K11" i="10"/>
  <c r="K14" i="10"/>
  <c r="K15" i="10"/>
  <c r="M6" i="10"/>
  <c r="J24" i="10"/>
  <c r="M7" i="10"/>
  <c r="J25" i="10"/>
  <c r="M8" i="10"/>
  <c r="J26" i="10"/>
  <c r="M10" i="10"/>
  <c r="J28" i="10"/>
  <c r="M11" i="10"/>
  <c r="J29" i="10"/>
  <c r="M12" i="10"/>
  <c r="J30" i="10"/>
  <c r="M14" i="10"/>
  <c r="J32" i="10"/>
  <c r="M15" i="10"/>
  <c r="J33" i="10"/>
  <c r="M16" i="10"/>
  <c r="J34" i="10"/>
  <c r="L7" i="10"/>
  <c r="H25" i="10"/>
  <c r="K8" i="10"/>
  <c r="K9" i="10"/>
  <c r="L11" i="10"/>
  <c r="H29" i="10"/>
  <c r="K12" i="10"/>
  <c r="L13" i="10"/>
  <c r="H31" i="10"/>
  <c r="L15" i="10"/>
  <c r="H33" i="10"/>
  <c r="K16" i="10"/>
  <c r="E6" i="10"/>
  <c r="O6" i="10"/>
  <c r="E7" i="10"/>
  <c r="O7" i="10"/>
  <c r="E8" i="10"/>
  <c r="O8" i="10"/>
  <c r="E9" i="10"/>
  <c r="O9" i="10"/>
  <c r="E10" i="10"/>
  <c r="O10" i="10"/>
  <c r="E11" i="10"/>
  <c r="O11" i="10"/>
  <c r="E12" i="10"/>
  <c r="O12" i="10"/>
  <c r="E13" i="10"/>
  <c r="O13" i="10"/>
  <c r="E14" i="10"/>
  <c r="O14" i="10"/>
  <c r="E15" i="10"/>
  <c r="O15" i="10"/>
  <c r="E16" i="10"/>
  <c r="O16" i="10"/>
  <c r="L9" i="10"/>
  <c r="H27" i="10"/>
  <c r="K13" i="10"/>
  <c r="L16" i="10"/>
  <c r="H34" i="10"/>
  <c r="L12" i="10"/>
  <c r="H30" i="10"/>
  <c r="L8" i="10"/>
  <c r="H26" i="10"/>
  <c r="F17" i="10"/>
  <c r="P17" i="10"/>
  <c r="M5" i="10"/>
  <c r="J23" i="10"/>
  <c r="L5" i="10"/>
  <c r="H23" i="10"/>
  <c r="F23" i="10"/>
  <c r="Q5" i="10"/>
  <c r="I23" i="10"/>
  <c r="P5" i="10"/>
  <c r="G23" i="10"/>
  <c r="E5" i="10"/>
  <c r="O5" i="10"/>
  <c r="O17" i="10"/>
  <c r="Q17" i="10"/>
  <c r="N17" i="10"/>
  <c r="K5" i="10"/>
  <c r="G35" i="10"/>
  <c r="I35" i="10"/>
  <c r="L17" i="10"/>
  <c r="H35" i="10"/>
  <c r="C35" i="10"/>
</calcChain>
</file>

<file path=xl/sharedStrings.xml><?xml version="1.0" encoding="utf-8"?>
<sst xmlns="http://schemas.openxmlformats.org/spreadsheetml/2006/main" count="317" uniqueCount="182">
  <si>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</si>
  <si>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</si>
  <si>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</si>
  <si>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</si>
  <si>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</si>
  <si>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</si>
  <si>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</si>
  <si>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Total</t>
  </si>
  <si>
    <t>Ambos grupos combinados</t>
  </si>
  <si>
    <t>/</t>
  </si>
  <si>
    <t>Estudios individuales</t>
  </si>
  <si>
    <t>Diseño</t>
  </si>
  <si>
    <t>Heterogeneidad</t>
  </si>
  <si>
    <t>Cálculo por incidencias acumuladas</t>
  </si>
  <si>
    <t>RR (IC (95%)</t>
  </si>
  <si>
    <t>RAR (IC 95%)</t>
  </si>
  <si>
    <t>NNT (IC 95%)</t>
  </si>
  <si>
    <t xml:space="preserve">Potencia estadística </t>
  </si>
  <si>
    <t>ECA</t>
  </si>
  <si>
    <t>Total estudios:</t>
  </si>
  <si>
    <t>METAANÁLISIS</t>
  </si>
  <si>
    <t xml:space="preserve">Años de seguimiento (media o mediana) </t>
  </si>
  <si>
    <t xml:space="preserve"> % Eventos, Grupo 7-11vPnC</t>
  </si>
  <si>
    <t>Puntuación ordinal de importancia o aversión al riesgo</t>
  </si>
  <si>
    <t>Calidad de la evidencia</t>
  </si>
  <si>
    <t>Pesos, Inv Varianza (efectos aleatorios)</t>
  </si>
  <si>
    <t>Ejeercicio</t>
  </si>
  <si>
    <t>Control</t>
  </si>
  <si>
    <t>Nº Eventos / total pacientes; Grupo Ejercicio</t>
  </si>
  <si>
    <t>Nº Eventos / total pacientes; Grupo Control</t>
  </si>
  <si>
    <t xml:space="preserve"> % Eventos, Grupo Control</t>
  </si>
  <si>
    <t>0,8 (0,71-0,9)</t>
  </si>
  <si>
    <t>12 (8 a 24)</t>
  </si>
  <si>
    <r>
      <t>Aplicando al 41,7% x 1,16 años = 48,4</t>
    </r>
    <r>
      <rPr>
        <b/>
        <sz val="14"/>
        <rFont val="Calibri"/>
        <family val="2"/>
      </rPr>
      <t>%</t>
    </r>
    <r>
      <rPr>
        <sz val="14"/>
        <rFont val="Calibri"/>
        <family val="2"/>
      </rPr>
      <t xml:space="preserve"> caídos en 1,16 años de media estimada en el control</t>
    </r>
  </si>
  <si>
    <r>
      <t>Aplicando al 41,7</t>
    </r>
    <r>
      <rPr>
        <b/>
        <sz val="14"/>
        <color theme="1"/>
        <rFont val="Calibri"/>
        <family val="2"/>
      </rPr>
      <t>%</t>
    </r>
    <r>
      <rPr>
        <sz val="14"/>
        <color theme="1"/>
        <rFont val="Calibri"/>
        <family val="2"/>
      </rPr>
      <t xml:space="preserve"> caídos / año estimado en el control</t>
    </r>
  </si>
  <si>
    <t>10 (7 a 21)</t>
  </si>
  <si>
    <t>por año</t>
  </si>
  <si>
    <t>en 1,16 años</t>
  </si>
  <si>
    <t>Ejercicio</t>
  </si>
  <si>
    <r>
      <t>Aplicando al 26,1</t>
    </r>
    <r>
      <rPr>
        <b/>
        <sz val="14"/>
        <color theme="1"/>
        <rFont val="Calibri"/>
        <family val="2"/>
      </rPr>
      <t>%</t>
    </r>
    <r>
      <rPr>
        <sz val="14"/>
        <color theme="1"/>
        <rFont val="Calibri"/>
        <family val="2"/>
      </rPr>
      <t xml:space="preserve"> caídos / año estimado en el control</t>
    </r>
  </si>
  <si>
    <t>0,77 (0,48-1,21)</t>
  </si>
  <si>
    <t>0,63 (0,42-0,95)</t>
  </si>
  <si>
    <t>0,32 (0,14-0,73)</t>
  </si>
  <si>
    <t>0,4 (0,18-0,93)</t>
  </si>
  <si>
    <t>0,47 (0,25-0,86)</t>
  </si>
  <si>
    <t xml:space="preserve"> % Eventos, Grupo Ejercicio</t>
  </si>
  <si>
    <t>0,56 (0,43-0,74)</t>
  </si>
  <si>
    <t>9 (7 a 15)</t>
  </si>
  <si>
    <t>0,71 (0,49-1,04)</t>
  </si>
  <si>
    <t>0,94 (0,74-1,21)</t>
  </si>
  <si>
    <t>0,83 (0,58-1,18)</t>
  </si>
  <si>
    <t>0,87 (0,78-0,96)</t>
  </si>
  <si>
    <t>0,98 (0,61-1,58)</t>
  </si>
  <si>
    <t>0,55 (0,35-0,85)</t>
  </si>
  <si>
    <t>0,89 (0,52-1,52)</t>
  </si>
  <si>
    <t>0,68 (0,39-1,18)</t>
  </si>
  <si>
    <t>0,79 (0,42-1,49)</t>
  </si>
  <si>
    <t>0,4 (0,25-0,63)</t>
  </si>
  <si>
    <t>0,87 (0,68-1,11)</t>
  </si>
  <si>
    <t>0,87 (0,57-1,34)</t>
  </si>
  <si>
    <t>14,47% (-0,36% a 30,26%)</t>
  </si>
  <si>
    <t>7 (3 a -282)</t>
  </si>
  <si>
    <t>2,99% (-9,56% a 15,68%)</t>
  </si>
  <si>
    <t>33 (6 a -10)</t>
  </si>
  <si>
    <t>5,37% (-4,64% a 15,55%)</t>
  </si>
  <si>
    <t>19 (6 a -22)</t>
  </si>
  <si>
    <t>7,99% (2,17% a 13,89%)</t>
  </si>
  <si>
    <t>13 (7 a 46)</t>
  </si>
  <si>
    <t>0,93% (-25,28% a 26,13%)</t>
  </si>
  <si>
    <t>108 (4 a -4)</t>
  </si>
  <si>
    <t>16,61% (5,44% a 28,32%)</t>
  </si>
  <si>
    <t>6 (4 a 18)</t>
  </si>
  <si>
    <t>2,6% (-9,25% a 14,49%)</t>
  </si>
  <si>
    <t>38 (7 a -11)</t>
  </si>
  <si>
    <t>14,2% (-3,82% a 33,84%)</t>
  </si>
  <si>
    <t>7 (3 a -26)</t>
  </si>
  <si>
    <t>9,45% (-13,28% a 33,87%)</t>
  </si>
  <si>
    <t>11 (3 a -8)</t>
  </si>
  <si>
    <t>23,02% (11,76% a 34,43%)</t>
  </si>
  <si>
    <t>4 (3 a 9)</t>
  </si>
  <si>
    <t>10,65% (-6,46% a 30,77%)</t>
  </si>
  <si>
    <t>9 (3 a -15)</t>
  </si>
  <si>
    <t>6,43% (-12,81% a 26,36%)</t>
  </si>
  <si>
    <t>16 (4 a -8)</t>
  </si>
  <si>
    <t>8,89% (-5,62% a 23,89%)</t>
  </si>
  <si>
    <t>11 (4 a -18)</t>
  </si>
  <si>
    <t>13,48% (2,2% a 25,26%)</t>
  </si>
  <si>
    <t>7 (4 a 45)</t>
  </si>
  <si>
    <t>12,66% (3,88% a 21,22%)</t>
  </si>
  <si>
    <t>8 (5 a 26)</t>
  </si>
  <si>
    <t>10,91% (1,11% a 20,54%)</t>
  </si>
  <si>
    <t>9 (5 a 90)</t>
  </si>
  <si>
    <t>11,92% (1,7% a 21,36%)</t>
  </si>
  <si>
    <t>8 (5 a 59)</t>
  </si>
  <si>
    <t>Alta-Moderada</t>
  </si>
  <si>
    <t>Moderada</t>
  </si>
  <si>
    <t>Moderada-Baja</t>
  </si>
  <si>
    <t>Baja</t>
  </si>
  <si>
    <t xml:space="preserve"> </t>
  </si>
  <si>
    <t>14,6%</t>
  </si>
  <si>
    <t>26,1%</t>
  </si>
  <si>
    <t>11,5% (6,8% a 14,8%)</t>
  </si>
  <si>
    <r>
      <t>Aplicando al 26,1% x 1 años = 26,1</t>
    </r>
    <r>
      <rPr>
        <b/>
        <sz val="14"/>
        <rFont val="Calibri"/>
        <family val="2"/>
      </rPr>
      <t>%</t>
    </r>
    <r>
      <rPr>
        <sz val="14"/>
        <rFont val="Calibri"/>
        <family val="2"/>
      </rPr>
      <t xml:space="preserve"> caídos en 1 año de media estimada en el control</t>
    </r>
  </si>
  <si>
    <t>en 1 año</t>
  </si>
  <si>
    <t>0,80 (0,71-0,90)</t>
  </si>
  <si>
    <t>33,4%</t>
  </si>
  <si>
    <t>41,7%</t>
  </si>
  <si>
    <t>8,3% (4,2% a 12,1%)</t>
  </si>
  <si>
    <t>38,8%</t>
  </si>
  <si>
    <t>48,4%</t>
  </si>
  <si>
    <t>9,7% (4,8% a 14,1%)</t>
  </si>
  <si>
    <r>
      <t>I</t>
    </r>
    <r>
      <rPr>
        <b/>
        <i/>
        <vertAlign val="superscript"/>
        <sz val="12"/>
        <color rgb="FF669900"/>
        <rFont val="Calibri"/>
        <family val="2"/>
      </rPr>
      <t xml:space="preserve">2 </t>
    </r>
    <r>
      <rPr>
        <b/>
        <sz val="12"/>
        <color rgb="FF669900"/>
        <rFont val="Calibri"/>
        <family val="2"/>
      </rPr>
      <t>= 16%</t>
    </r>
  </si>
  <si>
    <r>
      <t>I</t>
    </r>
    <r>
      <rPr>
        <b/>
        <i/>
        <vertAlign val="superscript"/>
        <sz val="12"/>
        <color rgb="FFFF6600"/>
        <rFont val="Calibri"/>
        <family val="2"/>
      </rPr>
      <t xml:space="preserve">2 </t>
    </r>
    <r>
      <rPr>
        <b/>
        <sz val="12"/>
        <color rgb="FFFF6600"/>
        <rFont val="Calibri"/>
        <family val="2"/>
      </rPr>
      <t>= 34%</t>
    </r>
  </si>
  <si>
    <t>Grupo Ejercicio</t>
  </si>
  <si>
    <r>
      <t>Nº con 1</t>
    </r>
    <r>
      <rPr>
        <b/>
        <vertAlign val="superscript"/>
        <sz val="11"/>
        <rFont val="Calibri"/>
        <family val="2"/>
      </rPr>
      <t>er</t>
    </r>
    <r>
      <rPr>
        <b/>
        <sz val="11"/>
        <rFont val="Calibri"/>
        <family val="2"/>
      </rPr>
      <t xml:space="preserve"> evento / total pacientes</t>
    </r>
  </si>
  <si>
    <t>Grupo Control</t>
  </si>
  <si>
    <r>
      <t xml:space="preserve"> % con 1</t>
    </r>
    <r>
      <rPr>
        <b/>
        <vertAlign val="superscript"/>
        <sz val="11"/>
        <rFont val="Calibri"/>
        <family val="2"/>
      </rPr>
      <t>er</t>
    </r>
    <r>
      <rPr>
        <b/>
        <sz val="11"/>
        <rFont val="Calibri"/>
        <family val="2"/>
      </rPr>
      <t xml:space="preserve"> evento / año</t>
    </r>
  </si>
  <si>
    <r>
      <rPr>
        <b/>
        <sz val="14"/>
        <color indexed="60"/>
        <rFont val="Calibri"/>
        <family val="2"/>
      </rPr>
      <t>Tabla 4:</t>
    </r>
    <r>
      <rPr>
        <b/>
        <sz val="14"/>
        <rFont val="Calibri"/>
        <family val="2"/>
      </rPr>
      <t xml:space="preserve"> Personas con al menos 1 caída, de 74,7 años de media, en las que se compara uno o más tipos de ejercicio frente a un control.</t>
    </r>
  </si>
  <si>
    <r>
      <rPr>
        <b/>
        <sz val="12"/>
        <color indexed="60"/>
        <rFont val="Calibri"/>
        <family val="2"/>
      </rPr>
      <t>Tabla 6:</t>
    </r>
    <r>
      <rPr>
        <b/>
        <sz val="12"/>
        <rFont val="Calibri"/>
        <family val="2"/>
      </rPr>
      <t xml:space="preserve"> Promedio de Caídas por persona que se cae,  en las que se compara uno o más tipos de ejercicio frente a un control.</t>
    </r>
  </si>
  <si>
    <t>ECAs que informan de Personas con al menos 1 caída, que compara uno o más tipos de ejercicio frente a un control.</t>
  </si>
  <si>
    <t>Personas con al menos 1 caída</t>
  </si>
  <si>
    <t>Personas con al menos 1 caída con lesión</t>
  </si>
  <si>
    <t>ECAs que informan de Personas con al menos 1 caída con lesión, que compara uno o más tipos de ejercicio frente a un control.</t>
  </si>
  <si>
    <t>35 / 27</t>
  </si>
  <si>
    <t xml:space="preserve">55 / 28  </t>
  </si>
  <si>
    <t>88 / 58</t>
  </si>
  <si>
    <t>156 / 62</t>
  </si>
  <si>
    <t>58 / 39</t>
  </si>
  <si>
    <t>72 / 48</t>
  </si>
  <si>
    <t xml:space="preserve">619 / 279 </t>
  </si>
  <si>
    <t xml:space="preserve">829 / 327 </t>
  </si>
  <si>
    <t>51 / 20</t>
  </si>
  <si>
    <t>115 / 23</t>
  </si>
  <si>
    <t>186 / 41</t>
  </si>
  <si>
    <t>27 / 20</t>
  </si>
  <si>
    <t>43 / 22</t>
  </si>
  <si>
    <t>100 / 35</t>
  </si>
  <si>
    <t>54 / 23</t>
  </si>
  <si>
    <t>34 / 21</t>
  </si>
  <si>
    <t>52 / 32</t>
  </si>
  <si>
    <t>88 / 84</t>
  </si>
  <si>
    <t>101 / 76</t>
  </si>
  <si>
    <t>264 / 183</t>
  </si>
  <si>
    <t>1599 / 679</t>
  </si>
  <si>
    <t>Resultados combinados</t>
  </si>
  <si>
    <t>Promedio de caídas por persona que se cae en el Grupo de Ejercicio</t>
  </si>
  <si>
    <t>Promedio de caídas por persona que se cae en el Grupo de Control</t>
  </si>
  <si>
    <t>21 / 11</t>
  </si>
  <si>
    <r>
      <rPr>
        <b/>
        <sz val="12"/>
        <rFont val="Calibri"/>
        <family val="2"/>
      </rPr>
      <t xml:space="preserve">NOTA: </t>
    </r>
    <r>
      <rPr>
        <sz val="12"/>
        <rFont val="Calibri"/>
        <family val="2"/>
      </rPr>
      <t xml:space="preserve"> Cada ensayo contiene un tipo de ejercicio o una combinación de varios, cuyas abreviaturas son las siguientes: F (fuerza), E (quilibrio),R (resistencia), M (multifacético).</t>
    </r>
  </si>
  <si>
    <r>
      <rPr>
        <b/>
        <sz val="13"/>
        <rFont val="Calibri"/>
        <family val="2"/>
      </rPr>
      <t xml:space="preserve">NOTA: </t>
    </r>
    <r>
      <rPr>
        <sz val="13"/>
        <rFont val="Calibri"/>
        <family val="2"/>
      </rPr>
      <t xml:space="preserve"> Cada ensayo contiene un tipo de ejercicio o una combinación de varios, cuyas abreviaturas son las siguientes: F (fuerza), E (quilibrio),R (resistencia), M (multifacético).</t>
    </r>
  </si>
  <si>
    <r>
      <t xml:space="preserve">Barnett 2003, 75y, FER 1y </t>
    </r>
    <r>
      <rPr>
        <sz val="11"/>
        <color rgb="FF0070C0"/>
        <rFont val="Calibri"/>
        <family val="2"/>
      </rPr>
      <t>(11)</t>
    </r>
  </si>
  <si>
    <r>
      <t xml:space="preserve">Campbell 1997, 84y, FER 1y </t>
    </r>
    <r>
      <rPr>
        <sz val="11"/>
        <color rgb="FF0070C0"/>
        <rFont val="Calibri"/>
        <family val="2"/>
      </rPr>
      <t>(12)</t>
    </r>
  </si>
  <si>
    <r>
      <t xml:space="preserve">Cornillon 2002, 71y, FER 1y </t>
    </r>
    <r>
      <rPr>
        <sz val="11"/>
        <color rgb="FF0070C0"/>
        <rFont val="Calibri"/>
        <family val="2"/>
      </rPr>
      <t>(13)</t>
    </r>
  </si>
  <si>
    <r>
      <t xml:space="preserve">Fitzharris 2010, 76y, FER 1,42y </t>
    </r>
    <r>
      <rPr>
        <sz val="11"/>
        <color rgb="FF0070C0"/>
        <rFont val="Calibri"/>
        <family val="2"/>
      </rPr>
      <t>(14)</t>
    </r>
  </si>
  <si>
    <r>
      <t xml:space="preserve">Haines 2009, 80,7y, FE 0,5y </t>
    </r>
    <r>
      <rPr>
        <sz val="11"/>
        <color rgb="FF0070C0"/>
        <rFont val="Calibri"/>
        <family val="2"/>
      </rPr>
      <t>(15)</t>
    </r>
  </si>
  <si>
    <r>
      <t xml:space="preserve">Kemmler 2010, 69y, FER 1,5y </t>
    </r>
    <r>
      <rPr>
        <sz val="12"/>
        <color rgb="FF0070C0"/>
        <rFont val="Calibri"/>
        <family val="2"/>
      </rPr>
      <t>(16)</t>
    </r>
  </si>
  <si>
    <r>
      <t xml:space="preserve">Li 2005, 77y, FERM 1y </t>
    </r>
    <r>
      <rPr>
        <sz val="11"/>
        <color rgb="FF0070C0"/>
        <rFont val="Calibri"/>
        <family val="2"/>
      </rPr>
      <t>(17)</t>
    </r>
  </si>
  <si>
    <r>
      <t xml:space="preserve">McMurdo 1997, 64,5y, FE 1,5y </t>
    </r>
    <r>
      <rPr>
        <sz val="11"/>
        <color rgb="FF0070C0"/>
        <rFont val="Calibri"/>
        <family val="2"/>
      </rPr>
      <t>(18)</t>
    </r>
  </si>
  <si>
    <r>
      <t xml:space="preserve">McRae 1994, 71y, FE 1y </t>
    </r>
    <r>
      <rPr>
        <sz val="11"/>
        <color rgb="FF0070C0"/>
        <rFont val="Calibri"/>
        <family val="2"/>
      </rPr>
      <t>(19)</t>
    </r>
  </si>
  <si>
    <r>
      <t xml:space="preserve">Means 2002, 73,5y, FER 0,5y </t>
    </r>
    <r>
      <rPr>
        <sz val="11"/>
        <color rgb="FF0070C0"/>
        <rFont val="Calibri"/>
        <family val="2"/>
      </rPr>
      <t>(20)</t>
    </r>
  </si>
  <si>
    <r>
      <t xml:space="preserve">Skelton 2005, 73y, FER 0,75y </t>
    </r>
    <r>
      <rPr>
        <sz val="12"/>
        <color rgb="FF0070C0"/>
        <rFont val="Calibri"/>
        <family val="2"/>
      </rPr>
      <t>(21)</t>
    </r>
  </si>
  <si>
    <r>
      <t xml:space="preserve">Smulders 2010, 71y, FERM 1y </t>
    </r>
    <r>
      <rPr>
        <sz val="11"/>
        <color rgb="FF0070C0"/>
        <rFont val="Calibri"/>
        <family val="2"/>
      </rPr>
      <t>(22)</t>
    </r>
  </si>
  <si>
    <r>
      <t xml:space="preserve">Barnett 2003, 75y, FER 1y </t>
    </r>
    <r>
      <rPr>
        <sz val="10"/>
        <color rgb="FF0070C0"/>
        <rFont val="Calibri"/>
        <family val="2"/>
      </rPr>
      <t>(11)</t>
    </r>
  </si>
  <si>
    <r>
      <t xml:space="preserve">Campbell 1997, 84y, FER 1y </t>
    </r>
    <r>
      <rPr>
        <sz val="10"/>
        <color rgb="FF0070C0"/>
        <rFont val="Calibri"/>
        <family val="2"/>
      </rPr>
      <t>(12)</t>
    </r>
  </si>
  <si>
    <r>
      <t xml:space="preserve">Cornillon 2002, 71y, FER 1y </t>
    </r>
    <r>
      <rPr>
        <sz val="10"/>
        <color rgb="FF0070C0"/>
        <rFont val="Calibri"/>
        <family val="2"/>
      </rPr>
      <t>(13)</t>
    </r>
  </si>
  <si>
    <r>
      <t xml:space="preserve">Fitzharris 2010, 76y, FER 1,42y </t>
    </r>
    <r>
      <rPr>
        <sz val="10"/>
        <color rgb="FF0070C0"/>
        <rFont val="Calibri"/>
        <family val="2"/>
      </rPr>
      <t>(14)</t>
    </r>
  </si>
  <si>
    <r>
      <t xml:space="preserve">Haines 2009, 80,7y, FE 0,5y </t>
    </r>
    <r>
      <rPr>
        <sz val="10"/>
        <color rgb="FF0070C0"/>
        <rFont val="Calibri"/>
        <family val="2"/>
      </rPr>
      <t>(15)</t>
    </r>
  </si>
  <si>
    <r>
      <t xml:space="preserve">Kemmler 2010, 69y, FER 1,5y </t>
    </r>
    <r>
      <rPr>
        <sz val="10"/>
        <color rgb="FF0070C0"/>
        <rFont val="Calibri"/>
        <family val="2"/>
      </rPr>
      <t>(16)</t>
    </r>
  </si>
  <si>
    <r>
      <t xml:space="preserve">Li 2005, 77y, FERM 1y </t>
    </r>
    <r>
      <rPr>
        <sz val="10"/>
        <color rgb="FF0070C0"/>
        <rFont val="Calibri"/>
        <family val="2"/>
      </rPr>
      <t>(17)</t>
    </r>
  </si>
  <si>
    <r>
      <t xml:space="preserve">McMurdo 1997, 64,5y, FE 1,5y </t>
    </r>
    <r>
      <rPr>
        <sz val="10"/>
        <color rgb="FF0070C0"/>
        <rFont val="Calibri"/>
        <family val="2"/>
      </rPr>
      <t>(18)</t>
    </r>
  </si>
  <si>
    <r>
      <t xml:space="preserve">McRae 1994, 71y, FE 1y </t>
    </r>
    <r>
      <rPr>
        <sz val="10"/>
        <color rgb="FF0070C0"/>
        <rFont val="Calibri"/>
        <family val="2"/>
      </rPr>
      <t>(19)</t>
    </r>
  </si>
  <si>
    <r>
      <t xml:space="preserve">Means 2002, 73,5y, FER 0,5y </t>
    </r>
    <r>
      <rPr>
        <sz val="10"/>
        <color rgb="FF0070C0"/>
        <rFont val="Calibri"/>
        <family val="2"/>
      </rPr>
      <t>(20)</t>
    </r>
  </si>
  <si>
    <r>
      <t xml:space="preserve">Skelton 2005, 73y, FER 0,75y </t>
    </r>
    <r>
      <rPr>
        <sz val="10"/>
        <color rgb="FF0070C0"/>
        <rFont val="Calibri"/>
        <family val="2"/>
      </rPr>
      <t>(21)</t>
    </r>
  </si>
  <si>
    <r>
      <t xml:space="preserve">Smulders 2010, 71y, FERM 1y </t>
    </r>
    <r>
      <rPr>
        <sz val="10"/>
        <color rgb="FF0070C0"/>
        <rFont val="Calibri"/>
        <family val="2"/>
      </rPr>
      <t>(22)</t>
    </r>
  </si>
  <si>
    <r>
      <t xml:space="preserve">Barnett 2003, 75y, FER 1y </t>
    </r>
    <r>
      <rPr>
        <sz val="12"/>
        <color rgb="FF0070C0"/>
        <rFont val="Calibri"/>
        <family val="2"/>
      </rPr>
      <t>(11)</t>
    </r>
  </si>
  <si>
    <r>
      <t xml:space="preserve">Campbell 1997, 84y, FER 1y </t>
    </r>
    <r>
      <rPr>
        <sz val="12"/>
        <color rgb="FF0070C0"/>
        <rFont val="Calibri"/>
        <family val="2"/>
      </rPr>
      <t>(12)</t>
    </r>
  </si>
  <si>
    <r>
      <t xml:space="preserve">Li 2005, 77y, FERM 1y </t>
    </r>
    <r>
      <rPr>
        <sz val="12"/>
        <color rgb="FF0070C0"/>
        <rFont val="Calibri"/>
        <family val="2"/>
      </rPr>
      <t>(17)</t>
    </r>
  </si>
  <si>
    <r>
      <t xml:space="preserve">Means 2002, 73,5y, FER 0,5y </t>
    </r>
    <r>
      <rPr>
        <sz val="12"/>
        <color rgb="FF0070C0"/>
        <rFont val="Calibri"/>
        <family val="2"/>
      </rPr>
      <t>(20)</t>
    </r>
  </si>
  <si>
    <r>
      <t xml:space="preserve">Kemmler 2010, 69y, FER 1,5y </t>
    </r>
    <r>
      <rPr>
        <sz val="11"/>
        <color rgb="FF0070C0"/>
        <rFont val="Calibri"/>
        <family val="2"/>
      </rPr>
      <t>(16)</t>
    </r>
  </si>
  <si>
    <r>
      <t xml:space="preserve">Skelton 2005, 73y, FER 0,75y </t>
    </r>
    <r>
      <rPr>
        <sz val="11"/>
        <color rgb="FF0070C0"/>
        <rFont val="Calibri"/>
        <family val="2"/>
      </rPr>
      <t>(21)</t>
    </r>
  </si>
  <si>
    <r>
      <t xml:space="preserve">Korpelainen 2006,  FER 2,5y </t>
    </r>
    <r>
      <rPr>
        <sz val="11"/>
        <color rgb="FF0070C0"/>
        <rFont val="Calibri"/>
        <family val="2"/>
        <scheme val="minor"/>
      </rPr>
      <t>(23)</t>
    </r>
  </si>
  <si>
    <r>
      <rPr>
        <b/>
        <sz val="14"/>
        <color rgb="FF993300"/>
        <rFont val="Calibri"/>
        <family val="2"/>
      </rPr>
      <t xml:space="preserve">Tabla 5: </t>
    </r>
    <r>
      <rPr>
        <b/>
        <sz val="14"/>
        <rFont val="Calibri"/>
        <family val="2"/>
      </rPr>
      <t>Personas con al menos 1 caída con lesión, de 77,6 años de media, en las que se compara uno o más tipos de ejercicio frente a un control.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</si>
</sst>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4"/>
      <color rgb="FF0000FF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1"/>
      <color rgb="FF0099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B05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009900"/>
      <name val="Calibri"/>
      <family val="2"/>
    </font>
    <font>
      <b/>
      <sz val="13"/>
      <color rgb="FF00990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b/>
      <i/>
      <sz val="12"/>
      <color rgb="FF669900"/>
      <name val="Calibri"/>
      <family val="2"/>
    </font>
    <font>
      <b/>
      <i/>
      <vertAlign val="superscript"/>
      <sz val="12"/>
      <color rgb="FF669900"/>
      <name val="Calibri"/>
      <family val="2"/>
    </font>
    <font>
      <b/>
      <sz val="12"/>
      <color rgb="FF669900"/>
      <name val="Calibri"/>
      <family val="2"/>
    </font>
    <font>
      <b/>
      <i/>
      <sz val="12"/>
      <color rgb="FFFF6600"/>
      <name val="Calibri"/>
      <family val="2"/>
    </font>
    <font>
      <b/>
      <i/>
      <vertAlign val="superscript"/>
      <sz val="12"/>
      <color rgb="FFFF6600"/>
      <name val="Calibri"/>
      <family val="2"/>
    </font>
    <font>
      <b/>
      <sz val="12"/>
      <color rgb="FFFF6600"/>
      <name val="Calibri"/>
      <family val="2"/>
    </font>
    <font>
      <b/>
      <vertAlign val="superscript"/>
      <sz val="11"/>
      <name val="Calibri"/>
      <family val="2"/>
    </font>
    <font>
      <b/>
      <sz val="13"/>
      <name val="Calibri"/>
      <family val="2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4"/>
      <color rgb="FF9933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vertical="center" wrapText="1"/>
    </xf>
    <xf numFmtId="0" fontId="10" fillId="0" borderId="5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3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0" fontId="2" fillId="0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distributed"/>
    </xf>
    <xf numFmtId="164" fontId="4" fillId="0" borderId="5" xfId="1" applyNumberFormat="1" applyFont="1" applyFill="1" applyBorder="1" applyAlignment="1">
      <alignment horizontal="center" vertical="distributed"/>
    </xf>
    <xf numFmtId="2" fontId="13" fillId="3" borderId="5" xfId="3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>
      <alignment vertical="center"/>
    </xf>
    <xf numFmtId="10" fontId="10" fillId="0" borderId="5" xfId="2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distributed"/>
    </xf>
    <xf numFmtId="0" fontId="2" fillId="0" borderId="0" xfId="0" applyFont="1" applyFill="1" applyBorder="1"/>
    <xf numFmtId="0" fontId="11" fillId="0" borderId="0" xfId="0" applyFont="1" applyFill="1"/>
    <xf numFmtId="43" fontId="24" fillId="0" borderId="0" xfId="1" applyFont="1" applyFill="1" applyBorder="1" applyAlignment="1">
      <alignment horizontal="center" vertical="distributed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" fontId="2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distributed"/>
    </xf>
    <xf numFmtId="164" fontId="5" fillId="0" borderId="3" xfId="1" applyNumberFormat="1" applyFont="1" applyFill="1" applyBorder="1" applyAlignment="1">
      <alignment horizontal="center" vertical="distributed"/>
    </xf>
    <xf numFmtId="2" fontId="7" fillId="0" borderId="3" xfId="3" applyNumberFormat="1" applyFont="1" applyFill="1" applyBorder="1" applyAlignment="1" applyProtection="1">
      <alignment horizontal="center" vertical="distributed"/>
    </xf>
    <xf numFmtId="164" fontId="8" fillId="0" borderId="3" xfId="1" applyNumberFormat="1" applyFont="1" applyFill="1" applyBorder="1" applyAlignment="1">
      <alignment horizontal="center" vertical="distributed" wrapText="1"/>
    </xf>
    <xf numFmtId="164" fontId="5" fillId="0" borderId="3" xfId="0" applyNumberFormat="1" applyFont="1" applyFill="1" applyBorder="1" applyAlignment="1">
      <alignment horizontal="center" vertical="distributed"/>
    </xf>
    <xf numFmtId="0" fontId="2" fillId="0" borderId="3" xfId="0" applyFont="1" applyFill="1" applyBorder="1"/>
    <xf numFmtId="165" fontId="9" fillId="0" borderId="4" xfId="0" applyNumberFormat="1" applyFont="1" applyFill="1" applyBorder="1" applyAlignment="1">
      <alignment horizontal="center" vertical="center"/>
    </xf>
    <xf numFmtId="165" fontId="31" fillId="4" borderId="5" xfId="0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NumberFormat="1"/>
    <xf numFmtId="10" fontId="24" fillId="0" borderId="0" xfId="2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distributed"/>
    </xf>
    <xf numFmtId="166" fontId="25" fillId="0" borderId="0" xfId="0" applyNumberFormat="1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distributed"/>
    </xf>
    <xf numFmtId="0" fontId="0" fillId="0" borderId="0" xfId="0" applyFill="1" applyBorder="1"/>
    <xf numFmtId="166" fontId="2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distributed"/>
    </xf>
    <xf numFmtId="43" fontId="24" fillId="0" borderId="0" xfId="1" applyFont="1" applyFill="1" applyBorder="1" applyAlignment="1">
      <alignment horizontal="center" vertical="distributed" wrapText="1"/>
    </xf>
    <xf numFmtId="166" fontId="9" fillId="0" borderId="0" xfId="2" applyNumberFormat="1" applyFont="1" applyFill="1" applyBorder="1" applyAlignment="1">
      <alignment horizontal="center" vertical="distributed" wrapText="1"/>
    </xf>
    <xf numFmtId="0" fontId="24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5" fontId="13" fillId="3" borderId="5" xfId="3" applyNumberFormat="1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distributed" wrapText="1"/>
    </xf>
    <xf numFmtId="0" fontId="3" fillId="5" borderId="15" xfId="0" applyFont="1" applyFill="1" applyBorder="1" applyAlignment="1">
      <alignment horizontal="center" vertical="distributed"/>
    </xf>
    <xf numFmtId="0" fontId="3" fillId="5" borderId="25" xfId="0" applyFont="1" applyFill="1" applyBorder="1" applyAlignment="1">
      <alignment horizontal="center" vertical="distributed" wrapText="1"/>
    </xf>
    <xf numFmtId="0" fontId="24" fillId="5" borderId="5" xfId="0" applyFont="1" applyFill="1" applyBorder="1" applyAlignment="1">
      <alignment horizontal="center" vertical="distributed" wrapText="1"/>
    </xf>
    <xf numFmtId="0" fontId="24" fillId="5" borderId="5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distributed" wrapText="1"/>
    </xf>
    <xf numFmtId="9" fontId="24" fillId="5" borderId="6" xfId="2" applyFont="1" applyFill="1" applyBorder="1" applyAlignment="1">
      <alignment horizontal="center" vertical="distributed" wrapText="1"/>
    </xf>
    <xf numFmtId="166" fontId="25" fillId="5" borderId="5" xfId="0" applyNumberFormat="1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distributed"/>
    </xf>
    <xf numFmtId="0" fontId="3" fillId="5" borderId="5" xfId="0" applyFont="1" applyFill="1" applyBorder="1" applyAlignment="1">
      <alignment horizontal="center" vertical="distributed"/>
    </xf>
    <xf numFmtId="9" fontId="24" fillId="5" borderId="5" xfId="2" applyFont="1" applyFill="1" applyBorder="1" applyAlignment="1">
      <alignment horizontal="center" vertical="distributed" wrapText="1"/>
    </xf>
    <xf numFmtId="0" fontId="37" fillId="5" borderId="5" xfId="0" applyFont="1" applyFill="1" applyBorder="1" applyAlignment="1">
      <alignment horizontal="center" vertical="distributed"/>
    </xf>
    <xf numFmtId="0" fontId="4" fillId="5" borderId="5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horizontal="center" vertical="distributed"/>
    </xf>
    <xf numFmtId="0" fontId="44" fillId="5" borderId="5" xfId="0" applyFont="1" applyFill="1" applyBorder="1" applyAlignment="1">
      <alignment horizontal="center" vertical="distributed" wrapText="1"/>
    </xf>
    <xf numFmtId="2" fontId="9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distributed" wrapText="1"/>
    </xf>
    <xf numFmtId="166" fontId="9" fillId="5" borderId="5" xfId="2" applyNumberFormat="1" applyFont="1" applyFill="1" applyBorder="1" applyAlignment="1">
      <alignment horizontal="center" vertical="distributed" wrapText="1"/>
    </xf>
    <xf numFmtId="166" fontId="25" fillId="5" borderId="5" xfId="0" applyNumberFormat="1" applyFont="1" applyFill="1" applyBorder="1" applyAlignment="1">
      <alignment horizontal="center" vertical="distributed"/>
    </xf>
    <xf numFmtId="0" fontId="29" fillId="5" borderId="5" xfId="0" applyFont="1" applyFill="1" applyBorder="1" applyAlignment="1">
      <alignment horizontal="center" vertical="distributed"/>
    </xf>
    <xf numFmtId="10" fontId="24" fillId="5" borderId="0" xfId="2" applyNumberFormat="1" applyFont="1" applyFill="1"/>
    <xf numFmtId="43" fontId="24" fillId="5" borderId="0" xfId="1" applyFont="1" applyFill="1" applyBorder="1" applyAlignment="1">
      <alignment horizontal="center" vertical="distributed"/>
    </xf>
    <xf numFmtId="0" fontId="10" fillId="5" borderId="0" xfId="0" applyFont="1" applyFill="1" applyBorder="1" applyAlignment="1">
      <alignment horizontal="center" vertical="distributed"/>
    </xf>
    <xf numFmtId="0" fontId="2" fillId="5" borderId="0" xfId="0" applyFont="1" applyFill="1" applyBorder="1" applyAlignment="1">
      <alignment horizontal="center" vertical="distributed" wrapText="1"/>
    </xf>
    <xf numFmtId="0" fontId="18" fillId="5" borderId="0" xfId="0" applyFont="1" applyFill="1" applyBorder="1" applyAlignment="1">
      <alignment horizontal="center" vertical="distributed" wrapText="1"/>
    </xf>
    <xf numFmtId="0" fontId="10" fillId="5" borderId="0" xfId="0" applyFont="1" applyFill="1" applyBorder="1" applyAlignment="1">
      <alignment horizontal="center" vertical="distributed" wrapText="1"/>
    </xf>
    <xf numFmtId="10" fontId="10" fillId="5" borderId="0" xfId="2" applyNumberFormat="1" applyFont="1" applyFill="1" applyBorder="1" applyAlignment="1">
      <alignment horizontal="center" vertical="distributed" wrapText="1"/>
    </xf>
    <xf numFmtId="10" fontId="2" fillId="5" borderId="0" xfId="2" applyNumberFormat="1" applyFont="1" applyFill="1" applyBorder="1" applyAlignment="1">
      <alignment horizontal="center" vertical="distributed" wrapText="1"/>
    </xf>
    <xf numFmtId="166" fontId="17" fillId="5" borderId="0" xfId="0" applyNumberFormat="1" applyFont="1" applyFill="1" applyBorder="1" applyAlignment="1">
      <alignment horizontal="center" vertical="distributed"/>
    </xf>
    <xf numFmtId="0" fontId="2" fillId="5" borderId="0" xfId="0" applyFont="1" applyFill="1"/>
    <xf numFmtId="10" fontId="2" fillId="5" borderId="0" xfId="2" applyNumberFormat="1" applyFont="1" applyFill="1"/>
    <xf numFmtId="43" fontId="10" fillId="5" borderId="0" xfId="1" applyFont="1" applyFill="1" applyBorder="1" applyAlignment="1">
      <alignment horizontal="center" vertical="distributed"/>
    </xf>
    <xf numFmtId="0" fontId="2" fillId="5" borderId="0" xfId="0" applyFont="1" applyFill="1" applyBorder="1" applyAlignment="1">
      <alignment horizontal="center" vertical="distributed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distributed" wrapText="1"/>
    </xf>
    <xf numFmtId="0" fontId="3" fillId="5" borderId="10" xfId="0" applyFont="1" applyFill="1" applyBorder="1" applyAlignment="1">
      <alignment horizontal="center" vertical="distributed"/>
    </xf>
    <xf numFmtId="0" fontId="3" fillId="5" borderId="28" xfId="0" applyFont="1" applyFill="1" applyBorder="1" applyAlignment="1">
      <alignment horizontal="center" vertical="distributed" wrapText="1"/>
    </xf>
    <xf numFmtId="10" fontId="28" fillId="5" borderId="19" xfId="0" applyNumberFormat="1" applyFont="1" applyFill="1" applyBorder="1" applyAlignment="1">
      <alignment horizontal="center" vertical="distributed"/>
    </xf>
    <xf numFmtId="0" fontId="29" fillId="5" borderId="19" xfId="0" applyFont="1" applyFill="1" applyBorder="1" applyAlignment="1">
      <alignment horizontal="center" vertical="distributed"/>
    </xf>
    <xf numFmtId="0" fontId="20" fillId="5" borderId="19" xfId="0" applyFont="1" applyFill="1" applyBorder="1" applyAlignment="1">
      <alignment horizontal="center" vertical="distributed"/>
    </xf>
    <xf numFmtId="0" fontId="38" fillId="5" borderId="19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distributed"/>
    </xf>
    <xf numFmtId="10" fontId="28" fillId="5" borderId="18" xfId="0" applyNumberFormat="1" applyFont="1" applyFill="1" applyBorder="1" applyAlignment="1">
      <alignment horizontal="center" vertical="distributed"/>
    </xf>
    <xf numFmtId="0" fontId="29" fillId="5" borderId="18" xfId="0" applyFont="1" applyFill="1" applyBorder="1" applyAlignment="1">
      <alignment horizontal="center" vertical="distributed"/>
    </xf>
    <xf numFmtId="0" fontId="20" fillId="5" borderId="18" xfId="0" applyFont="1" applyFill="1" applyBorder="1" applyAlignment="1">
      <alignment horizontal="center" vertical="distributed"/>
    </xf>
    <xf numFmtId="0" fontId="38" fillId="5" borderId="18" xfId="0" applyFont="1" applyFill="1" applyBorder="1" applyAlignment="1">
      <alignment horizontal="center" vertical="center" wrapText="1"/>
    </xf>
    <xf numFmtId="43" fontId="16" fillId="5" borderId="22" xfId="1" applyFont="1" applyFill="1" applyBorder="1" applyAlignment="1">
      <alignment horizontal="center" vertical="distributed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/>
    </xf>
    <xf numFmtId="10" fontId="2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distributed" wrapText="1"/>
    </xf>
    <xf numFmtId="165" fontId="9" fillId="5" borderId="5" xfId="0" applyNumberFormat="1" applyFont="1" applyFill="1" applyBorder="1" applyAlignment="1">
      <alignment horizontal="center" vertical="center"/>
    </xf>
    <xf numFmtId="166" fontId="28" fillId="5" borderId="19" xfId="1" applyNumberFormat="1" applyFont="1" applyFill="1" applyBorder="1" applyAlignment="1">
      <alignment horizontal="center" vertical="distributed"/>
    </xf>
    <xf numFmtId="0" fontId="38" fillId="5" borderId="21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distributed"/>
    </xf>
    <xf numFmtId="166" fontId="28" fillId="5" borderId="18" xfId="0" applyNumberFormat="1" applyFont="1" applyFill="1" applyBorder="1" applyAlignment="1">
      <alignment horizontal="center" vertical="distributed"/>
    </xf>
    <xf numFmtId="0" fontId="38" fillId="5" borderId="22" xfId="0" applyFont="1" applyFill="1" applyBorder="1" applyAlignment="1">
      <alignment horizontal="center" vertical="center" wrapText="1"/>
    </xf>
    <xf numFmtId="43" fontId="16" fillId="5" borderId="24" xfId="1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34" fillId="5" borderId="6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2" fontId="11" fillId="5" borderId="5" xfId="1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1" fontId="8" fillId="5" borderId="0" xfId="1" applyNumberFormat="1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distributed" wrapText="1"/>
    </xf>
    <xf numFmtId="2" fontId="3" fillId="5" borderId="5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2" fontId="3" fillId="5" borderId="5" xfId="1" applyNumberFormat="1" applyFont="1" applyFill="1" applyBorder="1" applyAlignment="1">
      <alignment horizontal="center" vertical="distributed" wrapText="1"/>
    </xf>
    <xf numFmtId="2" fontId="3" fillId="5" borderId="5" xfId="0" applyNumberFormat="1" applyFont="1" applyFill="1" applyBorder="1" applyAlignment="1">
      <alignment horizontal="center" vertical="distributed" wrapText="1"/>
    </xf>
    <xf numFmtId="0" fontId="50" fillId="5" borderId="5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NumberFormat="1" applyFill="1" applyBorder="1"/>
    <xf numFmtId="0" fontId="0" fillId="5" borderId="0" xfId="0" applyFill="1" applyBorder="1"/>
    <xf numFmtId="43" fontId="24" fillId="5" borderId="0" xfId="1" applyFont="1" applyFill="1" applyBorder="1" applyAlignment="1">
      <alignment horizontal="center" vertical="distributed" wrapText="1"/>
    </xf>
    <xf numFmtId="1" fontId="8" fillId="5" borderId="26" xfId="1" applyNumberFormat="1" applyFont="1" applyFill="1" applyBorder="1" applyAlignment="1">
      <alignment horizontal="center" vertical="center" wrapText="1"/>
    </xf>
    <xf numFmtId="1" fontId="8" fillId="5" borderId="16" xfId="1" applyNumberFormat="1" applyFont="1" applyFill="1" applyBorder="1" applyAlignment="1">
      <alignment horizontal="center" vertical="center" wrapText="1"/>
    </xf>
    <xf numFmtId="1" fontId="8" fillId="5" borderId="6" xfId="1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19" fillId="5" borderId="28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distributed"/>
    </xf>
    <xf numFmtId="0" fontId="21" fillId="5" borderId="19" xfId="0" applyFont="1" applyFill="1" applyBorder="1" applyAlignment="1">
      <alignment horizontal="left" vertical="distributed"/>
    </xf>
    <xf numFmtId="0" fontId="21" fillId="5" borderId="17" xfId="0" applyFont="1" applyFill="1" applyBorder="1" applyAlignment="1">
      <alignment horizontal="left" vertical="distributed"/>
    </xf>
    <xf numFmtId="0" fontId="21" fillId="5" borderId="18" xfId="0" applyFont="1" applyFill="1" applyBorder="1" applyAlignment="1">
      <alignment horizontal="left" vertical="distributed"/>
    </xf>
    <xf numFmtId="0" fontId="20" fillId="5" borderId="5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left" vertical="distributed"/>
    </xf>
    <xf numFmtId="0" fontId="14" fillId="5" borderId="8" xfId="0" applyFont="1" applyFill="1" applyBorder="1" applyAlignment="1">
      <alignment horizontal="left" vertical="distributed"/>
    </xf>
    <xf numFmtId="0" fontId="14" fillId="5" borderId="27" xfId="0" applyFont="1" applyFill="1" applyBorder="1" applyAlignment="1">
      <alignment horizontal="left" vertical="distributed"/>
    </xf>
    <xf numFmtId="0" fontId="14" fillId="5" borderId="9" xfId="0" applyFont="1" applyFill="1" applyBorder="1" applyAlignment="1">
      <alignment horizontal="left" vertical="distributed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distributed" wrapText="1"/>
    </xf>
    <xf numFmtId="0" fontId="4" fillId="5" borderId="12" xfId="0" applyFont="1" applyFill="1" applyBorder="1" applyAlignment="1">
      <alignment horizontal="center" vertical="distributed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distributed"/>
    </xf>
    <xf numFmtId="0" fontId="16" fillId="5" borderId="8" xfId="0" applyFont="1" applyFill="1" applyBorder="1" applyAlignment="1">
      <alignment horizontal="left" vertical="distributed"/>
    </xf>
    <xf numFmtId="0" fontId="16" fillId="5" borderId="9" xfId="0" applyFont="1" applyFill="1" applyBorder="1" applyAlignment="1">
      <alignment horizontal="left" vertical="distributed"/>
    </xf>
    <xf numFmtId="0" fontId="18" fillId="5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left" vertical="center" wrapText="1"/>
    </xf>
    <xf numFmtId="0" fontId="39" fillId="5" borderId="8" xfId="0" applyFont="1" applyFill="1" applyBorder="1" applyAlignment="1">
      <alignment horizontal="left" vertical="center" wrapText="1"/>
    </xf>
    <xf numFmtId="0" fontId="39" fillId="5" borderId="9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1" fontId="8" fillId="5" borderId="5" xfId="1" applyNumberFormat="1" applyFont="1" applyFill="1" applyBorder="1" applyAlignment="1">
      <alignment horizontal="center" vertical="center" wrapText="1"/>
    </xf>
  </cellXfs>
  <cellStyles count="124">
    <cellStyle name="Hipervínculo" xfId="3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6600"/>
      <color rgb="FFCC6600"/>
      <color rgb="FF669900"/>
      <color rgb="FF009900"/>
      <color rgb="FFFF33CC"/>
      <color rgb="FFFFFFCC"/>
      <color rgb="FFCCFF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34</xdr:row>
      <xdr:rowOff>347382</xdr:rowOff>
    </xdr:from>
    <xdr:to>
      <xdr:col>5</xdr:col>
      <xdr:colOff>437030</xdr:colOff>
      <xdr:row>38</xdr:row>
      <xdr:rowOff>168088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5804647" y="9693088"/>
          <a:ext cx="403412" cy="1557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1311089</xdr:colOff>
      <xdr:row>34</xdr:row>
      <xdr:rowOff>381000</xdr:rowOff>
    </xdr:from>
    <xdr:to>
      <xdr:col>9</xdr:col>
      <xdr:colOff>112059</xdr:colOff>
      <xdr:row>37</xdr:row>
      <xdr:rowOff>145676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3003177" y="9726706"/>
          <a:ext cx="7743264" cy="997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33618</xdr:colOff>
      <xdr:row>20</xdr:row>
      <xdr:rowOff>347382</xdr:rowOff>
    </xdr:from>
    <xdr:to>
      <xdr:col>5</xdr:col>
      <xdr:colOff>437030</xdr:colOff>
      <xdr:row>24</xdr:row>
      <xdr:rowOff>168088</xdr:rowOff>
    </xdr:to>
    <xdr:sp macro="" textlink="">
      <xdr:nvSpPr>
        <xdr:cNvPr id="3" name="Line 5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5977218" y="15676282"/>
          <a:ext cx="403412" cy="15479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1311089</xdr:colOff>
      <xdr:row>20</xdr:row>
      <xdr:rowOff>381000</xdr:rowOff>
    </xdr:from>
    <xdr:to>
      <xdr:col>9</xdr:col>
      <xdr:colOff>112059</xdr:colOff>
      <xdr:row>23</xdr:row>
      <xdr:rowOff>145676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012889" y="15709900"/>
          <a:ext cx="8198970" cy="9838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42"/>
  <sheetViews>
    <sheetView tabSelected="1" zoomScale="80" zoomScaleNormal="80" zoomScalePageLayoutView="90" workbookViewId="0">
      <selection activeCell="B8" sqref="B8"/>
    </sheetView>
  </sheetViews>
  <sheetFormatPr baseColWidth="10" defaultColWidth="18.140625" defaultRowHeight="28.5" customHeight="1" x14ac:dyDescent="0.2"/>
  <cols>
    <col min="1" max="1" width="2.7109375" style="1" customWidth="1"/>
    <col min="2" max="2" width="22.28515625" style="1" customWidth="1"/>
    <col min="3" max="3" width="29" style="2" customWidth="1"/>
    <col min="4" max="4" width="14" style="2" customWidth="1"/>
    <col min="5" max="5" width="11.85546875" style="1" customWidth="1"/>
    <col min="6" max="6" width="13.7109375" style="1" customWidth="1"/>
    <col min="7" max="7" width="18.42578125" style="1" customWidth="1"/>
    <col min="8" max="8" width="14.28515625" style="1" customWidth="1"/>
    <col min="9" max="9" width="21.140625" style="1" customWidth="1"/>
    <col min="10" max="10" width="14.5703125" style="1" customWidth="1"/>
    <col min="11" max="11" width="13.42578125" style="1" customWidth="1"/>
    <col min="12" max="12" width="25.42578125" style="1" customWidth="1"/>
    <col min="13" max="13" width="30" style="1" customWidth="1"/>
    <col min="14" max="14" width="25.42578125" style="1" customWidth="1"/>
    <col min="15" max="15" width="17.85546875" style="1" customWidth="1"/>
    <col min="16" max="17" width="18.140625" style="1"/>
    <col min="18" max="18" width="26.42578125" style="1" customWidth="1"/>
    <col min="19" max="258" width="18.140625" style="1"/>
    <col min="259" max="259" width="23.42578125" style="1" customWidth="1"/>
    <col min="260" max="260" width="24.85546875" style="1" customWidth="1"/>
    <col min="261" max="261" width="14" style="1" customWidth="1"/>
    <col min="262" max="262" width="10.42578125" style="1" customWidth="1"/>
    <col min="263" max="263" width="20.85546875" style="1" customWidth="1"/>
    <col min="264" max="264" width="11.140625" style="1" customWidth="1"/>
    <col min="265" max="265" width="21.140625" style="1" customWidth="1"/>
    <col min="266" max="266" width="11.42578125" style="1" customWidth="1"/>
    <col min="267" max="267" width="13.42578125" style="1" customWidth="1"/>
    <col min="268" max="268" width="21.85546875" style="1" customWidth="1"/>
    <col min="269" max="269" width="26.42578125" style="1" customWidth="1"/>
    <col min="270" max="270" width="25.42578125" style="1" customWidth="1"/>
    <col min="271" max="271" width="17.85546875" style="1" customWidth="1"/>
    <col min="272" max="273" width="18.140625" style="1"/>
    <col min="274" max="274" width="26.42578125" style="1" customWidth="1"/>
    <col min="275" max="514" width="18.140625" style="1"/>
    <col min="515" max="515" width="23.42578125" style="1" customWidth="1"/>
    <col min="516" max="516" width="24.85546875" style="1" customWidth="1"/>
    <col min="517" max="517" width="14" style="1" customWidth="1"/>
    <col min="518" max="518" width="10.42578125" style="1" customWidth="1"/>
    <col min="519" max="519" width="20.85546875" style="1" customWidth="1"/>
    <col min="520" max="520" width="11.140625" style="1" customWidth="1"/>
    <col min="521" max="521" width="21.140625" style="1" customWidth="1"/>
    <col min="522" max="522" width="11.42578125" style="1" customWidth="1"/>
    <col min="523" max="523" width="13.42578125" style="1" customWidth="1"/>
    <col min="524" max="524" width="21.85546875" style="1" customWidth="1"/>
    <col min="525" max="525" width="26.42578125" style="1" customWidth="1"/>
    <col min="526" max="526" width="25.42578125" style="1" customWidth="1"/>
    <col min="527" max="527" width="17.85546875" style="1" customWidth="1"/>
    <col min="528" max="529" width="18.140625" style="1"/>
    <col min="530" max="530" width="26.42578125" style="1" customWidth="1"/>
    <col min="531" max="770" width="18.140625" style="1"/>
    <col min="771" max="771" width="23.42578125" style="1" customWidth="1"/>
    <col min="772" max="772" width="24.85546875" style="1" customWidth="1"/>
    <col min="773" max="773" width="14" style="1" customWidth="1"/>
    <col min="774" max="774" width="10.42578125" style="1" customWidth="1"/>
    <col min="775" max="775" width="20.85546875" style="1" customWidth="1"/>
    <col min="776" max="776" width="11.140625" style="1" customWidth="1"/>
    <col min="777" max="777" width="21.140625" style="1" customWidth="1"/>
    <col min="778" max="778" width="11.42578125" style="1" customWidth="1"/>
    <col min="779" max="779" width="13.42578125" style="1" customWidth="1"/>
    <col min="780" max="780" width="21.85546875" style="1" customWidth="1"/>
    <col min="781" max="781" width="26.42578125" style="1" customWidth="1"/>
    <col min="782" max="782" width="25.42578125" style="1" customWidth="1"/>
    <col min="783" max="783" width="17.85546875" style="1" customWidth="1"/>
    <col min="784" max="785" width="18.140625" style="1"/>
    <col min="786" max="786" width="26.42578125" style="1" customWidth="1"/>
    <col min="787" max="1026" width="18.140625" style="1"/>
    <col min="1027" max="1027" width="23.42578125" style="1" customWidth="1"/>
    <col min="1028" max="1028" width="24.85546875" style="1" customWidth="1"/>
    <col min="1029" max="1029" width="14" style="1" customWidth="1"/>
    <col min="1030" max="1030" width="10.42578125" style="1" customWidth="1"/>
    <col min="1031" max="1031" width="20.85546875" style="1" customWidth="1"/>
    <col min="1032" max="1032" width="11.140625" style="1" customWidth="1"/>
    <col min="1033" max="1033" width="21.140625" style="1" customWidth="1"/>
    <col min="1034" max="1034" width="11.42578125" style="1" customWidth="1"/>
    <col min="1035" max="1035" width="13.42578125" style="1" customWidth="1"/>
    <col min="1036" max="1036" width="21.85546875" style="1" customWidth="1"/>
    <col min="1037" max="1037" width="26.42578125" style="1" customWidth="1"/>
    <col min="1038" max="1038" width="25.42578125" style="1" customWidth="1"/>
    <col min="1039" max="1039" width="17.85546875" style="1" customWidth="1"/>
    <col min="1040" max="1041" width="18.140625" style="1"/>
    <col min="1042" max="1042" width="26.42578125" style="1" customWidth="1"/>
    <col min="1043" max="1282" width="18.140625" style="1"/>
    <col min="1283" max="1283" width="23.42578125" style="1" customWidth="1"/>
    <col min="1284" max="1284" width="24.85546875" style="1" customWidth="1"/>
    <col min="1285" max="1285" width="14" style="1" customWidth="1"/>
    <col min="1286" max="1286" width="10.42578125" style="1" customWidth="1"/>
    <col min="1287" max="1287" width="20.85546875" style="1" customWidth="1"/>
    <col min="1288" max="1288" width="11.140625" style="1" customWidth="1"/>
    <col min="1289" max="1289" width="21.140625" style="1" customWidth="1"/>
    <col min="1290" max="1290" width="11.42578125" style="1" customWidth="1"/>
    <col min="1291" max="1291" width="13.42578125" style="1" customWidth="1"/>
    <col min="1292" max="1292" width="21.85546875" style="1" customWidth="1"/>
    <col min="1293" max="1293" width="26.42578125" style="1" customWidth="1"/>
    <col min="1294" max="1294" width="25.42578125" style="1" customWidth="1"/>
    <col min="1295" max="1295" width="17.85546875" style="1" customWidth="1"/>
    <col min="1296" max="1297" width="18.140625" style="1"/>
    <col min="1298" max="1298" width="26.42578125" style="1" customWidth="1"/>
    <col min="1299" max="1538" width="18.140625" style="1"/>
    <col min="1539" max="1539" width="23.42578125" style="1" customWidth="1"/>
    <col min="1540" max="1540" width="24.85546875" style="1" customWidth="1"/>
    <col min="1541" max="1541" width="14" style="1" customWidth="1"/>
    <col min="1542" max="1542" width="10.42578125" style="1" customWidth="1"/>
    <col min="1543" max="1543" width="20.85546875" style="1" customWidth="1"/>
    <col min="1544" max="1544" width="11.140625" style="1" customWidth="1"/>
    <col min="1545" max="1545" width="21.140625" style="1" customWidth="1"/>
    <col min="1546" max="1546" width="11.42578125" style="1" customWidth="1"/>
    <col min="1547" max="1547" width="13.42578125" style="1" customWidth="1"/>
    <col min="1548" max="1548" width="21.85546875" style="1" customWidth="1"/>
    <col min="1549" max="1549" width="26.42578125" style="1" customWidth="1"/>
    <col min="1550" max="1550" width="25.42578125" style="1" customWidth="1"/>
    <col min="1551" max="1551" width="17.85546875" style="1" customWidth="1"/>
    <col min="1552" max="1553" width="18.140625" style="1"/>
    <col min="1554" max="1554" width="26.42578125" style="1" customWidth="1"/>
    <col min="1555" max="1794" width="18.140625" style="1"/>
    <col min="1795" max="1795" width="23.42578125" style="1" customWidth="1"/>
    <col min="1796" max="1796" width="24.85546875" style="1" customWidth="1"/>
    <col min="1797" max="1797" width="14" style="1" customWidth="1"/>
    <col min="1798" max="1798" width="10.42578125" style="1" customWidth="1"/>
    <col min="1799" max="1799" width="20.85546875" style="1" customWidth="1"/>
    <col min="1800" max="1800" width="11.140625" style="1" customWidth="1"/>
    <col min="1801" max="1801" width="21.140625" style="1" customWidth="1"/>
    <col min="1802" max="1802" width="11.42578125" style="1" customWidth="1"/>
    <col min="1803" max="1803" width="13.42578125" style="1" customWidth="1"/>
    <col min="1804" max="1804" width="21.85546875" style="1" customWidth="1"/>
    <col min="1805" max="1805" width="26.42578125" style="1" customWidth="1"/>
    <col min="1806" max="1806" width="25.42578125" style="1" customWidth="1"/>
    <col min="1807" max="1807" width="17.85546875" style="1" customWidth="1"/>
    <col min="1808" max="1809" width="18.140625" style="1"/>
    <col min="1810" max="1810" width="26.42578125" style="1" customWidth="1"/>
    <col min="1811" max="2050" width="18.140625" style="1"/>
    <col min="2051" max="2051" width="23.42578125" style="1" customWidth="1"/>
    <col min="2052" max="2052" width="24.85546875" style="1" customWidth="1"/>
    <col min="2053" max="2053" width="14" style="1" customWidth="1"/>
    <col min="2054" max="2054" width="10.42578125" style="1" customWidth="1"/>
    <col min="2055" max="2055" width="20.85546875" style="1" customWidth="1"/>
    <col min="2056" max="2056" width="11.140625" style="1" customWidth="1"/>
    <col min="2057" max="2057" width="21.140625" style="1" customWidth="1"/>
    <col min="2058" max="2058" width="11.42578125" style="1" customWidth="1"/>
    <col min="2059" max="2059" width="13.42578125" style="1" customWidth="1"/>
    <col min="2060" max="2060" width="21.85546875" style="1" customWidth="1"/>
    <col min="2061" max="2061" width="26.42578125" style="1" customWidth="1"/>
    <col min="2062" max="2062" width="25.42578125" style="1" customWidth="1"/>
    <col min="2063" max="2063" width="17.85546875" style="1" customWidth="1"/>
    <col min="2064" max="2065" width="18.140625" style="1"/>
    <col min="2066" max="2066" width="26.42578125" style="1" customWidth="1"/>
    <col min="2067" max="2306" width="18.140625" style="1"/>
    <col min="2307" max="2307" width="23.42578125" style="1" customWidth="1"/>
    <col min="2308" max="2308" width="24.85546875" style="1" customWidth="1"/>
    <col min="2309" max="2309" width="14" style="1" customWidth="1"/>
    <col min="2310" max="2310" width="10.42578125" style="1" customWidth="1"/>
    <col min="2311" max="2311" width="20.85546875" style="1" customWidth="1"/>
    <col min="2312" max="2312" width="11.140625" style="1" customWidth="1"/>
    <col min="2313" max="2313" width="21.140625" style="1" customWidth="1"/>
    <col min="2314" max="2314" width="11.42578125" style="1" customWidth="1"/>
    <col min="2315" max="2315" width="13.42578125" style="1" customWidth="1"/>
    <col min="2316" max="2316" width="21.85546875" style="1" customWidth="1"/>
    <col min="2317" max="2317" width="26.42578125" style="1" customWidth="1"/>
    <col min="2318" max="2318" width="25.42578125" style="1" customWidth="1"/>
    <col min="2319" max="2319" width="17.85546875" style="1" customWidth="1"/>
    <col min="2320" max="2321" width="18.140625" style="1"/>
    <col min="2322" max="2322" width="26.42578125" style="1" customWidth="1"/>
    <col min="2323" max="2562" width="18.140625" style="1"/>
    <col min="2563" max="2563" width="23.42578125" style="1" customWidth="1"/>
    <col min="2564" max="2564" width="24.85546875" style="1" customWidth="1"/>
    <col min="2565" max="2565" width="14" style="1" customWidth="1"/>
    <col min="2566" max="2566" width="10.42578125" style="1" customWidth="1"/>
    <col min="2567" max="2567" width="20.85546875" style="1" customWidth="1"/>
    <col min="2568" max="2568" width="11.140625" style="1" customWidth="1"/>
    <col min="2569" max="2569" width="21.140625" style="1" customWidth="1"/>
    <col min="2570" max="2570" width="11.42578125" style="1" customWidth="1"/>
    <col min="2571" max="2571" width="13.42578125" style="1" customWidth="1"/>
    <col min="2572" max="2572" width="21.85546875" style="1" customWidth="1"/>
    <col min="2573" max="2573" width="26.42578125" style="1" customWidth="1"/>
    <col min="2574" max="2574" width="25.42578125" style="1" customWidth="1"/>
    <col min="2575" max="2575" width="17.85546875" style="1" customWidth="1"/>
    <col min="2576" max="2577" width="18.140625" style="1"/>
    <col min="2578" max="2578" width="26.42578125" style="1" customWidth="1"/>
    <col min="2579" max="2818" width="18.140625" style="1"/>
    <col min="2819" max="2819" width="23.42578125" style="1" customWidth="1"/>
    <col min="2820" max="2820" width="24.85546875" style="1" customWidth="1"/>
    <col min="2821" max="2821" width="14" style="1" customWidth="1"/>
    <col min="2822" max="2822" width="10.42578125" style="1" customWidth="1"/>
    <col min="2823" max="2823" width="20.85546875" style="1" customWidth="1"/>
    <col min="2824" max="2824" width="11.140625" style="1" customWidth="1"/>
    <col min="2825" max="2825" width="21.140625" style="1" customWidth="1"/>
    <col min="2826" max="2826" width="11.42578125" style="1" customWidth="1"/>
    <col min="2827" max="2827" width="13.42578125" style="1" customWidth="1"/>
    <col min="2828" max="2828" width="21.85546875" style="1" customWidth="1"/>
    <col min="2829" max="2829" width="26.42578125" style="1" customWidth="1"/>
    <col min="2830" max="2830" width="25.42578125" style="1" customWidth="1"/>
    <col min="2831" max="2831" width="17.85546875" style="1" customWidth="1"/>
    <col min="2832" max="2833" width="18.140625" style="1"/>
    <col min="2834" max="2834" width="26.42578125" style="1" customWidth="1"/>
    <col min="2835" max="3074" width="18.140625" style="1"/>
    <col min="3075" max="3075" width="23.42578125" style="1" customWidth="1"/>
    <col min="3076" max="3076" width="24.85546875" style="1" customWidth="1"/>
    <col min="3077" max="3077" width="14" style="1" customWidth="1"/>
    <col min="3078" max="3078" width="10.42578125" style="1" customWidth="1"/>
    <col min="3079" max="3079" width="20.85546875" style="1" customWidth="1"/>
    <col min="3080" max="3080" width="11.140625" style="1" customWidth="1"/>
    <col min="3081" max="3081" width="21.140625" style="1" customWidth="1"/>
    <col min="3082" max="3082" width="11.42578125" style="1" customWidth="1"/>
    <col min="3083" max="3083" width="13.42578125" style="1" customWidth="1"/>
    <col min="3084" max="3084" width="21.85546875" style="1" customWidth="1"/>
    <col min="3085" max="3085" width="26.42578125" style="1" customWidth="1"/>
    <col min="3086" max="3086" width="25.42578125" style="1" customWidth="1"/>
    <col min="3087" max="3087" width="17.85546875" style="1" customWidth="1"/>
    <col min="3088" max="3089" width="18.140625" style="1"/>
    <col min="3090" max="3090" width="26.42578125" style="1" customWidth="1"/>
    <col min="3091" max="3330" width="18.140625" style="1"/>
    <col min="3331" max="3331" width="23.42578125" style="1" customWidth="1"/>
    <col min="3332" max="3332" width="24.85546875" style="1" customWidth="1"/>
    <col min="3333" max="3333" width="14" style="1" customWidth="1"/>
    <col min="3334" max="3334" width="10.42578125" style="1" customWidth="1"/>
    <col min="3335" max="3335" width="20.85546875" style="1" customWidth="1"/>
    <col min="3336" max="3336" width="11.140625" style="1" customWidth="1"/>
    <col min="3337" max="3337" width="21.140625" style="1" customWidth="1"/>
    <col min="3338" max="3338" width="11.42578125" style="1" customWidth="1"/>
    <col min="3339" max="3339" width="13.42578125" style="1" customWidth="1"/>
    <col min="3340" max="3340" width="21.85546875" style="1" customWidth="1"/>
    <col min="3341" max="3341" width="26.42578125" style="1" customWidth="1"/>
    <col min="3342" max="3342" width="25.42578125" style="1" customWidth="1"/>
    <col min="3343" max="3343" width="17.85546875" style="1" customWidth="1"/>
    <col min="3344" max="3345" width="18.140625" style="1"/>
    <col min="3346" max="3346" width="26.42578125" style="1" customWidth="1"/>
    <col min="3347" max="3586" width="18.140625" style="1"/>
    <col min="3587" max="3587" width="23.42578125" style="1" customWidth="1"/>
    <col min="3588" max="3588" width="24.85546875" style="1" customWidth="1"/>
    <col min="3589" max="3589" width="14" style="1" customWidth="1"/>
    <col min="3590" max="3590" width="10.42578125" style="1" customWidth="1"/>
    <col min="3591" max="3591" width="20.85546875" style="1" customWidth="1"/>
    <col min="3592" max="3592" width="11.140625" style="1" customWidth="1"/>
    <col min="3593" max="3593" width="21.140625" style="1" customWidth="1"/>
    <col min="3594" max="3594" width="11.42578125" style="1" customWidth="1"/>
    <col min="3595" max="3595" width="13.42578125" style="1" customWidth="1"/>
    <col min="3596" max="3596" width="21.85546875" style="1" customWidth="1"/>
    <col min="3597" max="3597" width="26.42578125" style="1" customWidth="1"/>
    <col min="3598" max="3598" width="25.42578125" style="1" customWidth="1"/>
    <col min="3599" max="3599" width="17.85546875" style="1" customWidth="1"/>
    <col min="3600" max="3601" width="18.140625" style="1"/>
    <col min="3602" max="3602" width="26.42578125" style="1" customWidth="1"/>
    <col min="3603" max="3842" width="18.140625" style="1"/>
    <col min="3843" max="3843" width="23.42578125" style="1" customWidth="1"/>
    <col min="3844" max="3844" width="24.85546875" style="1" customWidth="1"/>
    <col min="3845" max="3845" width="14" style="1" customWidth="1"/>
    <col min="3846" max="3846" width="10.42578125" style="1" customWidth="1"/>
    <col min="3847" max="3847" width="20.85546875" style="1" customWidth="1"/>
    <col min="3848" max="3848" width="11.140625" style="1" customWidth="1"/>
    <col min="3849" max="3849" width="21.140625" style="1" customWidth="1"/>
    <col min="3850" max="3850" width="11.42578125" style="1" customWidth="1"/>
    <col min="3851" max="3851" width="13.42578125" style="1" customWidth="1"/>
    <col min="3852" max="3852" width="21.85546875" style="1" customWidth="1"/>
    <col min="3853" max="3853" width="26.42578125" style="1" customWidth="1"/>
    <col min="3854" max="3854" width="25.42578125" style="1" customWidth="1"/>
    <col min="3855" max="3855" width="17.85546875" style="1" customWidth="1"/>
    <col min="3856" max="3857" width="18.140625" style="1"/>
    <col min="3858" max="3858" width="26.42578125" style="1" customWidth="1"/>
    <col min="3859" max="4098" width="18.140625" style="1"/>
    <col min="4099" max="4099" width="23.42578125" style="1" customWidth="1"/>
    <col min="4100" max="4100" width="24.85546875" style="1" customWidth="1"/>
    <col min="4101" max="4101" width="14" style="1" customWidth="1"/>
    <col min="4102" max="4102" width="10.42578125" style="1" customWidth="1"/>
    <col min="4103" max="4103" width="20.85546875" style="1" customWidth="1"/>
    <col min="4104" max="4104" width="11.140625" style="1" customWidth="1"/>
    <col min="4105" max="4105" width="21.140625" style="1" customWidth="1"/>
    <col min="4106" max="4106" width="11.42578125" style="1" customWidth="1"/>
    <col min="4107" max="4107" width="13.42578125" style="1" customWidth="1"/>
    <col min="4108" max="4108" width="21.85546875" style="1" customWidth="1"/>
    <col min="4109" max="4109" width="26.42578125" style="1" customWidth="1"/>
    <col min="4110" max="4110" width="25.42578125" style="1" customWidth="1"/>
    <col min="4111" max="4111" width="17.85546875" style="1" customWidth="1"/>
    <col min="4112" max="4113" width="18.140625" style="1"/>
    <col min="4114" max="4114" width="26.42578125" style="1" customWidth="1"/>
    <col min="4115" max="4354" width="18.140625" style="1"/>
    <col min="4355" max="4355" width="23.42578125" style="1" customWidth="1"/>
    <col min="4356" max="4356" width="24.85546875" style="1" customWidth="1"/>
    <col min="4357" max="4357" width="14" style="1" customWidth="1"/>
    <col min="4358" max="4358" width="10.42578125" style="1" customWidth="1"/>
    <col min="4359" max="4359" width="20.85546875" style="1" customWidth="1"/>
    <col min="4360" max="4360" width="11.140625" style="1" customWidth="1"/>
    <col min="4361" max="4361" width="21.140625" style="1" customWidth="1"/>
    <col min="4362" max="4362" width="11.42578125" style="1" customWidth="1"/>
    <col min="4363" max="4363" width="13.42578125" style="1" customWidth="1"/>
    <col min="4364" max="4364" width="21.85546875" style="1" customWidth="1"/>
    <col min="4365" max="4365" width="26.42578125" style="1" customWidth="1"/>
    <col min="4366" max="4366" width="25.42578125" style="1" customWidth="1"/>
    <col min="4367" max="4367" width="17.85546875" style="1" customWidth="1"/>
    <col min="4368" max="4369" width="18.140625" style="1"/>
    <col min="4370" max="4370" width="26.42578125" style="1" customWidth="1"/>
    <col min="4371" max="4610" width="18.140625" style="1"/>
    <col min="4611" max="4611" width="23.42578125" style="1" customWidth="1"/>
    <col min="4612" max="4612" width="24.85546875" style="1" customWidth="1"/>
    <col min="4613" max="4613" width="14" style="1" customWidth="1"/>
    <col min="4614" max="4614" width="10.42578125" style="1" customWidth="1"/>
    <col min="4615" max="4615" width="20.85546875" style="1" customWidth="1"/>
    <col min="4616" max="4616" width="11.140625" style="1" customWidth="1"/>
    <col min="4617" max="4617" width="21.140625" style="1" customWidth="1"/>
    <col min="4618" max="4618" width="11.42578125" style="1" customWidth="1"/>
    <col min="4619" max="4619" width="13.42578125" style="1" customWidth="1"/>
    <col min="4620" max="4620" width="21.85546875" style="1" customWidth="1"/>
    <col min="4621" max="4621" width="26.42578125" style="1" customWidth="1"/>
    <col min="4622" max="4622" width="25.42578125" style="1" customWidth="1"/>
    <col min="4623" max="4623" width="17.85546875" style="1" customWidth="1"/>
    <col min="4624" max="4625" width="18.140625" style="1"/>
    <col min="4626" max="4626" width="26.42578125" style="1" customWidth="1"/>
    <col min="4627" max="4866" width="18.140625" style="1"/>
    <col min="4867" max="4867" width="23.42578125" style="1" customWidth="1"/>
    <col min="4868" max="4868" width="24.85546875" style="1" customWidth="1"/>
    <col min="4869" max="4869" width="14" style="1" customWidth="1"/>
    <col min="4870" max="4870" width="10.42578125" style="1" customWidth="1"/>
    <col min="4871" max="4871" width="20.85546875" style="1" customWidth="1"/>
    <col min="4872" max="4872" width="11.140625" style="1" customWidth="1"/>
    <col min="4873" max="4873" width="21.140625" style="1" customWidth="1"/>
    <col min="4874" max="4874" width="11.42578125" style="1" customWidth="1"/>
    <col min="4875" max="4875" width="13.42578125" style="1" customWidth="1"/>
    <col min="4876" max="4876" width="21.85546875" style="1" customWidth="1"/>
    <col min="4877" max="4877" width="26.42578125" style="1" customWidth="1"/>
    <col min="4878" max="4878" width="25.42578125" style="1" customWidth="1"/>
    <col min="4879" max="4879" width="17.85546875" style="1" customWidth="1"/>
    <col min="4880" max="4881" width="18.140625" style="1"/>
    <col min="4882" max="4882" width="26.42578125" style="1" customWidth="1"/>
    <col min="4883" max="5122" width="18.140625" style="1"/>
    <col min="5123" max="5123" width="23.42578125" style="1" customWidth="1"/>
    <col min="5124" max="5124" width="24.85546875" style="1" customWidth="1"/>
    <col min="5125" max="5125" width="14" style="1" customWidth="1"/>
    <col min="5126" max="5126" width="10.42578125" style="1" customWidth="1"/>
    <col min="5127" max="5127" width="20.85546875" style="1" customWidth="1"/>
    <col min="5128" max="5128" width="11.140625" style="1" customWidth="1"/>
    <col min="5129" max="5129" width="21.140625" style="1" customWidth="1"/>
    <col min="5130" max="5130" width="11.42578125" style="1" customWidth="1"/>
    <col min="5131" max="5131" width="13.42578125" style="1" customWidth="1"/>
    <col min="5132" max="5132" width="21.85546875" style="1" customWidth="1"/>
    <col min="5133" max="5133" width="26.42578125" style="1" customWidth="1"/>
    <col min="5134" max="5134" width="25.42578125" style="1" customWidth="1"/>
    <col min="5135" max="5135" width="17.85546875" style="1" customWidth="1"/>
    <col min="5136" max="5137" width="18.140625" style="1"/>
    <col min="5138" max="5138" width="26.42578125" style="1" customWidth="1"/>
    <col min="5139" max="5378" width="18.140625" style="1"/>
    <col min="5379" max="5379" width="23.42578125" style="1" customWidth="1"/>
    <col min="5380" max="5380" width="24.85546875" style="1" customWidth="1"/>
    <col min="5381" max="5381" width="14" style="1" customWidth="1"/>
    <col min="5382" max="5382" width="10.42578125" style="1" customWidth="1"/>
    <col min="5383" max="5383" width="20.85546875" style="1" customWidth="1"/>
    <col min="5384" max="5384" width="11.140625" style="1" customWidth="1"/>
    <col min="5385" max="5385" width="21.140625" style="1" customWidth="1"/>
    <col min="5386" max="5386" width="11.42578125" style="1" customWidth="1"/>
    <col min="5387" max="5387" width="13.42578125" style="1" customWidth="1"/>
    <col min="5388" max="5388" width="21.85546875" style="1" customWidth="1"/>
    <col min="5389" max="5389" width="26.42578125" style="1" customWidth="1"/>
    <col min="5390" max="5390" width="25.42578125" style="1" customWidth="1"/>
    <col min="5391" max="5391" width="17.85546875" style="1" customWidth="1"/>
    <col min="5392" max="5393" width="18.140625" style="1"/>
    <col min="5394" max="5394" width="26.42578125" style="1" customWidth="1"/>
    <col min="5395" max="5634" width="18.140625" style="1"/>
    <col min="5635" max="5635" width="23.42578125" style="1" customWidth="1"/>
    <col min="5636" max="5636" width="24.85546875" style="1" customWidth="1"/>
    <col min="5637" max="5637" width="14" style="1" customWidth="1"/>
    <col min="5638" max="5638" width="10.42578125" style="1" customWidth="1"/>
    <col min="5639" max="5639" width="20.85546875" style="1" customWidth="1"/>
    <col min="5640" max="5640" width="11.140625" style="1" customWidth="1"/>
    <col min="5641" max="5641" width="21.140625" style="1" customWidth="1"/>
    <col min="5642" max="5642" width="11.42578125" style="1" customWidth="1"/>
    <col min="5643" max="5643" width="13.42578125" style="1" customWidth="1"/>
    <col min="5644" max="5644" width="21.85546875" style="1" customWidth="1"/>
    <col min="5645" max="5645" width="26.42578125" style="1" customWidth="1"/>
    <col min="5646" max="5646" width="25.42578125" style="1" customWidth="1"/>
    <col min="5647" max="5647" width="17.85546875" style="1" customWidth="1"/>
    <col min="5648" max="5649" width="18.140625" style="1"/>
    <col min="5650" max="5650" width="26.42578125" style="1" customWidth="1"/>
    <col min="5651" max="5890" width="18.140625" style="1"/>
    <col min="5891" max="5891" width="23.42578125" style="1" customWidth="1"/>
    <col min="5892" max="5892" width="24.85546875" style="1" customWidth="1"/>
    <col min="5893" max="5893" width="14" style="1" customWidth="1"/>
    <col min="5894" max="5894" width="10.42578125" style="1" customWidth="1"/>
    <col min="5895" max="5895" width="20.85546875" style="1" customWidth="1"/>
    <col min="5896" max="5896" width="11.140625" style="1" customWidth="1"/>
    <col min="5897" max="5897" width="21.140625" style="1" customWidth="1"/>
    <col min="5898" max="5898" width="11.42578125" style="1" customWidth="1"/>
    <col min="5899" max="5899" width="13.42578125" style="1" customWidth="1"/>
    <col min="5900" max="5900" width="21.85546875" style="1" customWidth="1"/>
    <col min="5901" max="5901" width="26.42578125" style="1" customWidth="1"/>
    <col min="5902" max="5902" width="25.42578125" style="1" customWidth="1"/>
    <col min="5903" max="5903" width="17.85546875" style="1" customWidth="1"/>
    <col min="5904" max="5905" width="18.140625" style="1"/>
    <col min="5906" max="5906" width="26.42578125" style="1" customWidth="1"/>
    <col min="5907" max="6146" width="18.140625" style="1"/>
    <col min="6147" max="6147" width="23.42578125" style="1" customWidth="1"/>
    <col min="6148" max="6148" width="24.85546875" style="1" customWidth="1"/>
    <col min="6149" max="6149" width="14" style="1" customWidth="1"/>
    <col min="6150" max="6150" width="10.42578125" style="1" customWidth="1"/>
    <col min="6151" max="6151" width="20.85546875" style="1" customWidth="1"/>
    <col min="6152" max="6152" width="11.140625" style="1" customWidth="1"/>
    <col min="6153" max="6153" width="21.140625" style="1" customWidth="1"/>
    <col min="6154" max="6154" width="11.42578125" style="1" customWidth="1"/>
    <col min="6155" max="6155" width="13.42578125" style="1" customWidth="1"/>
    <col min="6156" max="6156" width="21.85546875" style="1" customWidth="1"/>
    <col min="6157" max="6157" width="26.42578125" style="1" customWidth="1"/>
    <col min="6158" max="6158" width="25.42578125" style="1" customWidth="1"/>
    <col min="6159" max="6159" width="17.85546875" style="1" customWidth="1"/>
    <col min="6160" max="6161" width="18.140625" style="1"/>
    <col min="6162" max="6162" width="26.42578125" style="1" customWidth="1"/>
    <col min="6163" max="6402" width="18.140625" style="1"/>
    <col min="6403" max="6403" width="23.42578125" style="1" customWidth="1"/>
    <col min="6404" max="6404" width="24.85546875" style="1" customWidth="1"/>
    <col min="6405" max="6405" width="14" style="1" customWidth="1"/>
    <col min="6406" max="6406" width="10.42578125" style="1" customWidth="1"/>
    <col min="6407" max="6407" width="20.85546875" style="1" customWidth="1"/>
    <col min="6408" max="6408" width="11.140625" style="1" customWidth="1"/>
    <col min="6409" max="6409" width="21.140625" style="1" customWidth="1"/>
    <col min="6410" max="6410" width="11.42578125" style="1" customWidth="1"/>
    <col min="6411" max="6411" width="13.42578125" style="1" customWidth="1"/>
    <col min="6412" max="6412" width="21.85546875" style="1" customWidth="1"/>
    <col min="6413" max="6413" width="26.42578125" style="1" customWidth="1"/>
    <col min="6414" max="6414" width="25.42578125" style="1" customWidth="1"/>
    <col min="6415" max="6415" width="17.85546875" style="1" customWidth="1"/>
    <col min="6416" max="6417" width="18.140625" style="1"/>
    <col min="6418" max="6418" width="26.42578125" style="1" customWidth="1"/>
    <col min="6419" max="6658" width="18.140625" style="1"/>
    <col min="6659" max="6659" width="23.42578125" style="1" customWidth="1"/>
    <col min="6660" max="6660" width="24.85546875" style="1" customWidth="1"/>
    <col min="6661" max="6661" width="14" style="1" customWidth="1"/>
    <col min="6662" max="6662" width="10.42578125" style="1" customWidth="1"/>
    <col min="6663" max="6663" width="20.85546875" style="1" customWidth="1"/>
    <col min="6664" max="6664" width="11.140625" style="1" customWidth="1"/>
    <col min="6665" max="6665" width="21.140625" style="1" customWidth="1"/>
    <col min="6666" max="6666" width="11.42578125" style="1" customWidth="1"/>
    <col min="6667" max="6667" width="13.42578125" style="1" customWidth="1"/>
    <col min="6668" max="6668" width="21.85546875" style="1" customWidth="1"/>
    <col min="6669" max="6669" width="26.42578125" style="1" customWidth="1"/>
    <col min="6670" max="6670" width="25.42578125" style="1" customWidth="1"/>
    <col min="6671" max="6671" width="17.85546875" style="1" customWidth="1"/>
    <col min="6672" max="6673" width="18.140625" style="1"/>
    <col min="6674" max="6674" width="26.42578125" style="1" customWidth="1"/>
    <col min="6675" max="6914" width="18.140625" style="1"/>
    <col min="6915" max="6915" width="23.42578125" style="1" customWidth="1"/>
    <col min="6916" max="6916" width="24.85546875" style="1" customWidth="1"/>
    <col min="6917" max="6917" width="14" style="1" customWidth="1"/>
    <col min="6918" max="6918" width="10.42578125" style="1" customWidth="1"/>
    <col min="6919" max="6919" width="20.85546875" style="1" customWidth="1"/>
    <col min="6920" max="6920" width="11.140625" style="1" customWidth="1"/>
    <col min="6921" max="6921" width="21.140625" style="1" customWidth="1"/>
    <col min="6922" max="6922" width="11.42578125" style="1" customWidth="1"/>
    <col min="6923" max="6923" width="13.42578125" style="1" customWidth="1"/>
    <col min="6924" max="6924" width="21.85546875" style="1" customWidth="1"/>
    <col min="6925" max="6925" width="26.42578125" style="1" customWidth="1"/>
    <col min="6926" max="6926" width="25.42578125" style="1" customWidth="1"/>
    <col min="6927" max="6927" width="17.85546875" style="1" customWidth="1"/>
    <col min="6928" max="6929" width="18.140625" style="1"/>
    <col min="6930" max="6930" width="26.42578125" style="1" customWidth="1"/>
    <col min="6931" max="7170" width="18.140625" style="1"/>
    <col min="7171" max="7171" width="23.42578125" style="1" customWidth="1"/>
    <col min="7172" max="7172" width="24.85546875" style="1" customWidth="1"/>
    <col min="7173" max="7173" width="14" style="1" customWidth="1"/>
    <col min="7174" max="7174" width="10.42578125" style="1" customWidth="1"/>
    <col min="7175" max="7175" width="20.85546875" style="1" customWidth="1"/>
    <col min="7176" max="7176" width="11.140625" style="1" customWidth="1"/>
    <col min="7177" max="7177" width="21.140625" style="1" customWidth="1"/>
    <col min="7178" max="7178" width="11.42578125" style="1" customWidth="1"/>
    <col min="7179" max="7179" width="13.42578125" style="1" customWidth="1"/>
    <col min="7180" max="7180" width="21.85546875" style="1" customWidth="1"/>
    <col min="7181" max="7181" width="26.42578125" style="1" customWidth="1"/>
    <col min="7182" max="7182" width="25.42578125" style="1" customWidth="1"/>
    <col min="7183" max="7183" width="17.85546875" style="1" customWidth="1"/>
    <col min="7184" max="7185" width="18.140625" style="1"/>
    <col min="7186" max="7186" width="26.42578125" style="1" customWidth="1"/>
    <col min="7187" max="7426" width="18.140625" style="1"/>
    <col min="7427" max="7427" width="23.42578125" style="1" customWidth="1"/>
    <col min="7428" max="7428" width="24.85546875" style="1" customWidth="1"/>
    <col min="7429" max="7429" width="14" style="1" customWidth="1"/>
    <col min="7430" max="7430" width="10.42578125" style="1" customWidth="1"/>
    <col min="7431" max="7431" width="20.85546875" style="1" customWidth="1"/>
    <col min="7432" max="7432" width="11.140625" style="1" customWidth="1"/>
    <col min="7433" max="7433" width="21.140625" style="1" customWidth="1"/>
    <col min="7434" max="7434" width="11.42578125" style="1" customWidth="1"/>
    <col min="7435" max="7435" width="13.42578125" style="1" customWidth="1"/>
    <col min="7436" max="7436" width="21.85546875" style="1" customWidth="1"/>
    <col min="7437" max="7437" width="26.42578125" style="1" customWidth="1"/>
    <col min="7438" max="7438" width="25.42578125" style="1" customWidth="1"/>
    <col min="7439" max="7439" width="17.85546875" style="1" customWidth="1"/>
    <col min="7440" max="7441" width="18.140625" style="1"/>
    <col min="7442" max="7442" width="26.42578125" style="1" customWidth="1"/>
    <col min="7443" max="7682" width="18.140625" style="1"/>
    <col min="7683" max="7683" width="23.42578125" style="1" customWidth="1"/>
    <col min="7684" max="7684" width="24.85546875" style="1" customWidth="1"/>
    <col min="7685" max="7685" width="14" style="1" customWidth="1"/>
    <col min="7686" max="7686" width="10.42578125" style="1" customWidth="1"/>
    <col min="7687" max="7687" width="20.85546875" style="1" customWidth="1"/>
    <col min="7688" max="7688" width="11.140625" style="1" customWidth="1"/>
    <col min="7689" max="7689" width="21.140625" style="1" customWidth="1"/>
    <col min="7690" max="7690" width="11.42578125" style="1" customWidth="1"/>
    <col min="7691" max="7691" width="13.42578125" style="1" customWidth="1"/>
    <col min="7692" max="7692" width="21.85546875" style="1" customWidth="1"/>
    <col min="7693" max="7693" width="26.42578125" style="1" customWidth="1"/>
    <col min="7694" max="7694" width="25.42578125" style="1" customWidth="1"/>
    <col min="7695" max="7695" width="17.85546875" style="1" customWidth="1"/>
    <col min="7696" max="7697" width="18.140625" style="1"/>
    <col min="7698" max="7698" width="26.42578125" style="1" customWidth="1"/>
    <col min="7699" max="7938" width="18.140625" style="1"/>
    <col min="7939" max="7939" width="23.42578125" style="1" customWidth="1"/>
    <col min="7940" max="7940" width="24.85546875" style="1" customWidth="1"/>
    <col min="7941" max="7941" width="14" style="1" customWidth="1"/>
    <col min="7942" max="7942" width="10.42578125" style="1" customWidth="1"/>
    <col min="7943" max="7943" width="20.85546875" style="1" customWidth="1"/>
    <col min="7944" max="7944" width="11.140625" style="1" customWidth="1"/>
    <col min="7945" max="7945" width="21.140625" style="1" customWidth="1"/>
    <col min="7946" max="7946" width="11.42578125" style="1" customWidth="1"/>
    <col min="7947" max="7947" width="13.42578125" style="1" customWidth="1"/>
    <col min="7948" max="7948" width="21.85546875" style="1" customWidth="1"/>
    <col min="7949" max="7949" width="26.42578125" style="1" customWidth="1"/>
    <col min="7950" max="7950" width="25.42578125" style="1" customWidth="1"/>
    <col min="7951" max="7951" width="17.85546875" style="1" customWidth="1"/>
    <col min="7952" max="7953" width="18.140625" style="1"/>
    <col min="7954" max="7954" width="26.42578125" style="1" customWidth="1"/>
    <col min="7955" max="8194" width="18.140625" style="1"/>
    <col min="8195" max="8195" width="23.42578125" style="1" customWidth="1"/>
    <col min="8196" max="8196" width="24.85546875" style="1" customWidth="1"/>
    <col min="8197" max="8197" width="14" style="1" customWidth="1"/>
    <col min="8198" max="8198" width="10.42578125" style="1" customWidth="1"/>
    <col min="8199" max="8199" width="20.85546875" style="1" customWidth="1"/>
    <col min="8200" max="8200" width="11.140625" style="1" customWidth="1"/>
    <col min="8201" max="8201" width="21.140625" style="1" customWidth="1"/>
    <col min="8202" max="8202" width="11.42578125" style="1" customWidth="1"/>
    <col min="8203" max="8203" width="13.42578125" style="1" customWidth="1"/>
    <col min="8204" max="8204" width="21.85546875" style="1" customWidth="1"/>
    <col min="8205" max="8205" width="26.42578125" style="1" customWidth="1"/>
    <col min="8206" max="8206" width="25.42578125" style="1" customWidth="1"/>
    <col min="8207" max="8207" width="17.85546875" style="1" customWidth="1"/>
    <col min="8208" max="8209" width="18.140625" style="1"/>
    <col min="8210" max="8210" width="26.42578125" style="1" customWidth="1"/>
    <col min="8211" max="8450" width="18.140625" style="1"/>
    <col min="8451" max="8451" width="23.42578125" style="1" customWidth="1"/>
    <col min="8452" max="8452" width="24.85546875" style="1" customWidth="1"/>
    <col min="8453" max="8453" width="14" style="1" customWidth="1"/>
    <col min="8454" max="8454" width="10.42578125" style="1" customWidth="1"/>
    <col min="8455" max="8455" width="20.85546875" style="1" customWidth="1"/>
    <col min="8456" max="8456" width="11.140625" style="1" customWidth="1"/>
    <col min="8457" max="8457" width="21.140625" style="1" customWidth="1"/>
    <col min="8458" max="8458" width="11.42578125" style="1" customWidth="1"/>
    <col min="8459" max="8459" width="13.42578125" style="1" customWidth="1"/>
    <col min="8460" max="8460" width="21.85546875" style="1" customWidth="1"/>
    <col min="8461" max="8461" width="26.42578125" style="1" customWidth="1"/>
    <col min="8462" max="8462" width="25.42578125" style="1" customWidth="1"/>
    <col min="8463" max="8463" width="17.85546875" style="1" customWidth="1"/>
    <col min="8464" max="8465" width="18.140625" style="1"/>
    <col min="8466" max="8466" width="26.42578125" style="1" customWidth="1"/>
    <col min="8467" max="8706" width="18.140625" style="1"/>
    <col min="8707" max="8707" width="23.42578125" style="1" customWidth="1"/>
    <col min="8708" max="8708" width="24.85546875" style="1" customWidth="1"/>
    <col min="8709" max="8709" width="14" style="1" customWidth="1"/>
    <col min="8710" max="8710" width="10.42578125" style="1" customWidth="1"/>
    <col min="8711" max="8711" width="20.85546875" style="1" customWidth="1"/>
    <col min="8712" max="8712" width="11.140625" style="1" customWidth="1"/>
    <col min="8713" max="8713" width="21.140625" style="1" customWidth="1"/>
    <col min="8714" max="8714" width="11.42578125" style="1" customWidth="1"/>
    <col min="8715" max="8715" width="13.42578125" style="1" customWidth="1"/>
    <col min="8716" max="8716" width="21.85546875" style="1" customWidth="1"/>
    <col min="8717" max="8717" width="26.42578125" style="1" customWidth="1"/>
    <col min="8718" max="8718" width="25.42578125" style="1" customWidth="1"/>
    <col min="8719" max="8719" width="17.85546875" style="1" customWidth="1"/>
    <col min="8720" max="8721" width="18.140625" style="1"/>
    <col min="8722" max="8722" width="26.42578125" style="1" customWidth="1"/>
    <col min="8723" max="8962" width="18.140625" style="1"/>
    <col min="8963" max="8963" width="23.42578125" style="1" customWidth="1"/>
    <col min="8964" max="8964" width="24.85546875" style="1" customWidth="1"/>
    <col min="8965" max="8965" width="14" style="1" customWidth="1"/>
    <col min="8966" max="8966" width="10.42578125" style="1" customWidth="1"/>
    <col min="8967" max="8967" width="20.85546875" style="1" customWidth="1"/>
    <col min="8968" max="8968" width="11.140625" style="1" customWidth="1"/>
    <col min="8969" max="8969" width="21.140625" style="1" customWidth="1"/>
    <col min="8970" max="8970" width="11.42578125" style="1" customWidth="1"/>
    <col min="8971" max="8971" width="13.42578125" style="1" customWidth="1"/>
    <col min="8972" max="8972" width="21.85546875" style="1" customWidth="1"/>
    <col min="8973" max="8973" width="26.42578125" style="1" customWidth="1"/>
    <col min="8974" max="8974" width="25.42578125" style="1" customWidth="1"/>
    <col min="8975" max="8975" width="17.85546875" style="1" customWidth="1"/>
    <col min="8976" max="8977" width="18.140625" style="1"/>
    <col min="8978" max="8978" width="26.42578125" style="1" customWidth="1"/>
    <col min="8979" max="9218" width="18.140625" style="1"/>
    <col min="9219" max="9219" width="23.42578125" style="1" customWidth="1"/>
    <col min="9220" max="9220" width="24.85546875" style="1" customWidth="1"/>
    <col min="9221" max="9221" width="14" style="1" customWidth="1"/>
    <col min="9222" max="9222" width="10.42578125" style="1" customWidth="1"/>
    <col min="9223" max="9223" width="20.85546875" style="1" customWidth="1"/>
    <col min="9224" max="9224" width="11.140625" style="1" customWidth="1"/>
    <col min="9225" max="9225" width="21.140625" style="1" customWidth="1"/>
    <col min="9226" max="9226" width="11.42578125" style="1" customWidth="1"/>
    <col min="9227" max="9227" width="13.42578125" style="1" customWidth="1"/>
    <col min="9228" max="9228" width="21.85546875" style="1" customWidth="1"/>
    <col min="9229" max="9229" width="26.42578125" style="1" customWidth="1"/>
    <col min="9230" max="9230" width="25.42578125" style="1" customWidth="1"/>
    <col min="9231" max="9231" width="17.85546875" style="1" customWidth="1"/>
    <col min="9232" max="9233" width="18.140625" style="1"/>
    <col min="9234" max="9234" width="26.42578125" style="1" customWidth="1"/>
    <col min="9235" max="9474" width="18.140625" style="1"/>
    <col min="9475" max="9475" width="23.42578125" style="1" customWidth="1"/>
    <col min="9476" max="9476" width="24.85546875" style="1" customWidth="1"/>
    <col min="9477" max="9477" width="14" style="1" customWidth="1"/>
    <col min="9478" max="9478" width="10.42578125" style="1" customWidth="1"/>
    <col min="9479" max="9479" width="20.85546875" style="1" customWidth="1"/>
    <col min="9480" max="9480" width="11.140625" style="1" customWidth="1"/>
    <col min="9481" max="9481" width="21.140625" style="1" customWidth="1"/>
    <col min="9482" max="9482" width="11.42578125" style="1" customWidth="1"/>
    <col min="9483" max="9483" width="13.42578125" style="1" customWidth="1"/>
    <col min="9484" max="9484" width="21.85546875" style="1" customWidth="1"/>
    <col min="9485" max="9485" width="26.42578125" style="1" customWidth="1"/>
    <col min="9486" max="9486" width="25.42578125" style="1" customWidth="1"/>
    <col min="9487" max="9487" width="17.85546875" style="1" customWidth="1"/>
    <col min="9488" max="9489" width="18.140625" style="1"/>
    <col min="9490" max="9490" width="26.42578125" style="1" customWidth="1"/>
    <col min="9491" max="9730" width="18.140625" style="1"/>
    <col min="9731" max="9731" width="23.42578125" style="1" customWidth="1"/>
    <col min="9732" max="9732" width="24.85546875" style="1" customWidth="1"/>
    <col min="9733" max="9733" width="14" style="1" customWidth="1"/>
    <col min="9734" max="9734" width="10.42578125" style="1" customWidth="1"/>
    <col min="9735" max="9735" width="20.85546875" style="1" customWidth="1"/>
    <col min="9736" max="9736" width="11.140625" style="1" customWidth="1"/>
    <col min="9737" max="9737" width="21.140625" style="1" customWidth="1"/>
    <col min="9738" max="9738" width="11.42578125" style="1" customWidth="1"/>
    <col min="9739" max="9739" width="13.42578125" style="1" customWidth="1"/>
    <col min="9740" max="9740" width="21.85546875" style="1" customWidth="1"/>
    <col min="9741" max="9741" width="26.42578125" style="1" customWidth="1"/>
    <col min="9742" max="9742" width="25.42578125" style="1" customWidth="1"/>
    <col min="9743" max="9743" width="17.85546875" style="1" customWidth="1"/>
    <col min="9744" max="9745" width="18.140625" style="1"/>
    <col min="9746" max="9746" width="26.42578125" style="1" customWidth="1"/>
    <col min="9747" max="9986" width="18.140625" style="1"/>
    <col min="9987" max="9987" width="23.42578125" style="1" customWidth="1"/>
    <col min="9988" max="9988" width="24.85546875" style="1" customWidth="1"/>
    <col min="9989" max="9989" width="14" style="1" customWidth="1"/>
    <col min="9990" max="9990" width="10.42578125" style="1" customWidth="1"/>
    <col min="9991" max="9991" width="20.85546875" style="1" customWidth="1"/>
    <col min="9992" max="9992" width="11.140625" style="1" customWidth="1"/>
    <col min="9993" max="9993" width="21.140625" style="1" customWidth="1"/>
    <col min="9994" max="9994" width="11.42578125" style="1" customWidth="1"/>
    <col min="9995" max="9995" width="13.42578125" style="1" customWidth="1"/>
    <col min="9996" max="9996" width="21.85546875" style="1" customWidth="1"/>
    <col min="9997" max="9997" width="26.42578125" style="1" customWidth="1"/>
    <col min="9998" max="9998" width="25.42578125" style="1" customWidth="1"/>
    <col min="9999" max="9999" width="17.85546875" style="1" customWidth="1"/>
    <col min="10000" max="10001" width="18.140625" style="1"/>
    <col min="10002" max="10002" width="26.42578125" style="1" customWidth="1"/>
    <col min="10003" max="10242" width="18.140625" style="1"/>
    <col min="10243" max="10243" width="23.42578125" style="1" customWidth="1"/>
    <col min="10244" max="10244" width="24.85546875" style="1" customWidth="1"/>
    <col min="10245" max="10245" width="14" style="1" customWidth="1"/>
    <col min="10246" max="10246" width="10.42578125" style="1" customWidth="1"/>
    <col min="10247" max="10247" width="20.85546875" style="1" customWidth="1"/>
    <col min="10248" max="10248" width="11.140625" style="1" customWidth="1"/>
    <col min="10249" max="10249" width="21.140625" style="1" customWidth="1"/>
    <col min="10250" max="10250" width="11.42578125" style="1" customWidth="1"/>
    <col min="10251" max="10251" width="13.42578125" style="1" customWidth="1"/>
    <col min="10252" max="10252" width="21.85546875" style="1" customWidth="1"/>
    <col min="10253" max="10253" width="26.42578125" style="1" customWidth="1"/>
    <col min="10254" max="10254" width="25.42578125" style="1" customWidth="1"/>
    <col min="10255" max="10255" width="17.85546875" style="1" customWidth="1"/>
    <col min="10256" max="10257" width="18.140625" style="1"/>
    <col min="10258" max="10258" width="26.42578125" style="1" customWidth="1"/>
    <col min="10259" max="10498" width="18.140625" style="1"/>
    <col min="10499" max="10499" width="23.42578125" style="1" customWidth="1"/>
    <col min="10500" max="10500" width="24.85546875" style="1" customWidth="1"/>
    <col min="10501" max="10501" width="14" style="1" customWidth="1"/>
    <col min="10502" max="10502" width="10.42578125" style="1" customWidth="1"/>
    <col min="10503" max="10503" width="20.85546875" style="1" customWidth="1"/>
    <col min="10504" max="10504" width="11.140625" style="1" customWidth="1"/>
    <col min="10505" max="10505" width="21.140625" style="1" customWidth="1"/>
    <col min="10506" max="10506" width="11.42578125" style="1" customWidth="1"/>
    <col min="10507" max="10507" width="13.42578125" style="1" customWidth="1"/>
    <col min="10508" max="10508" width="21.85546875" style="1" customWidth="1"/>
    <col min="10509" max="10509" width="26.42578125" style="1" customWidth="1"/>
    <col min="10510" max="10510" width="25.42578125" style="1" customWidth="1"/>
    <col min="10511" max="10511" width="17.85546875" style="1" customWidth="1"/>
    <col min="10512" max="10513" width="18.140625" style="1"/>
    <col min="10514" max="10514" width="26.42578125" style="1" customWidth="1"/>
    <col min="10515" max="10754" width="18.140625" style="1"/>
    <col min="10755" max="10755" width="23.42578125" style="1" customWidth="1"/>
    <col min="10756" max="10756" width="24.85546875" style="1" customWidth="1"/>
    <col min="10757" max="10757" width="14" style="1" customWidth="1"/>
    <col min="10758" max="10758" width="10.42578125" style="1" customWidth="1"/>
    <col min="10759" max="10759" width="20.85546875" style="1" customWidth="1"/>
    <col min="10760" max="10760" width="11.140625" style="1" customWidth="1"/>
    <col min="10761" max="10761" width="21.140625" style="1" customWidth="1"/>
    <col min="10762" max="10762" width="11.42578125" style="1" customWidth="1"/>
    <col min="10763" max="10763" width="13.42578125" style="1" customWidth="1"/>
    <col min="10764" max="10764" width="21.85546875" style="1" customWidth="1"/>
    <col min="10765" max="10765" width="26.42578125" style="1" customWidth="1"/>
    <col min="10766" max="10766" width="25.42578125" style="1" customWidth="1"/>
    <col min="10767" max="10767" width="17.85546875" style="1" customWidth="1"/>
    <col min="10768" max="10769" width="18.140625" style="1"/>
    <col min="10770" max="10770" width="26.42578125" style="1" customWidth="1"/>
    <col min="10771" max="11010" width="18.140625" style="1"/>
    <col min="11011" max="11011" width="23.42578125" style="1" customWidth="1"/>
    <col min="11012" max="11012" width="24.85546875" style="1" customWidth="1"/>
    <col min="11013" max="11013" width="14" style="1" customWidth="1"/>
    <col min="11014" max="11014" width="10.42578125" style="1" customWidth="1"/>
    <col min="11015" max="11015" width="20.85546875" style="1" customWidth="1"/>
    <col min="11016" max="11016" width="11.140625" style="1" customWidth="1"/>
    <col min="11017" max="11017" width="21.140625" style="1" customWidth="1"/>
    <col min="11018" max="11018" width="11.42578125" style="1" customWidth="1"/>
    <col min="11019" max="11019" width="13.42578125" style="1" customWidth="1"/>
    <col min="11020" max="11020" width="21.85546875" style="1" customWidth="1"/>
    <col min="11021" max="11021" width="26.42578125" style="1" customWidth="1"/>
    <col min="11022" max="11022" width="25.42578125" style="1" customWidth="1"/>
    <col min="11023" max="11023" width="17.85546875" style="1" customWidth="1"/>
    <col min="11024" max="11025" width="18.140625" style="1"/>
    <col min="11026" max="11026" width="26.42578125" style="1" customWidth="1"/>
    <col min="11027" max="11266" width="18.140625" style="1"/>
    <col min="11267" max="11267" width="23.42578125" style="1" customWidth="1"/>
    <col min="11268" max="11268" width="24.85546875" style="1" customWidth="1"/>
    <col min="11269" max="11269" width="14" style="1" customWidth="1"/>
    <col min="11270" max="11270" width="10.42578125" style="1" customWidth="1"/>
    <col min="11271" max="11271" width="20.85546875" style="1" customWidth="1"/>
    <col min="11272" max="11272" width="11.140625" style="1" customWidth="1"/>
    <col min="11273" max="11273" width="21.140625" style="1" customWidth="1"/>
    <col min="11274" max="11274" width="11.42578125" style="1" customWidth="1"/>
    <col min="11275" max="11275" width="13.42578125" style="1" customWidth="1"/>
    <col min="11276" max="11276" width="21.85546875" style="1" customWidth="1"/>
    <col min="11277" max="11277" width="26.42578125" style="1" customWidth="1"/>
    <col min="11278" max="11278" width="25.42578125" style="1" customWidth="1"/>
    <col min="11279" max="11279" width="17.85546875" style="1" customWidth="1"/>
    <col min="11280" max="11281" width="18.140625" style="1"/>
    <col min="11282" max="11282" width="26.42578125" style="1" customWidth="1"/>
    <col min="11283" max="11522" width="18.140625" style="1"/>
    <col min="11523" max="11523" width="23.42578125" style="1" customWidth="1"/>
    <col min="11524" max="11524" width="24.85546875" style="1" customWidth="1"/>
    <col min="11525" max="11525" width="14" style="1" customWidth="1"/>
    <col min="11526" max="11526" width="10.42578125" style="1" customWidth="1"/>
    <col min="11527" max="11527" width="20.85546875" style="1" customWidth="1"/>
    <col min="11528" max="11528" width="11.140625" style="1" customWidth="1"/>
    <col min="11529" max="11529" width="21.140625" style="1" customWidth="1"/>
    <col min="11530" max="11530" width="11.42578125" style="1" customWidth="1"/>
    <col min="11531" max="11531" width="13.42578125" style="1" customWidth="1"/>
    <col min="11532" max="11532" width="21.85546875" style="1" customWidth="1"/>
    <col min="11533" max="11533" width="26.42578125" style="1" customWidth="1"/>
    <col min="11534" max="11534" width="25.42578125" style="1" customWidth="1"/>
    <col min="11535" max="11535" width="17.85546875" style="1" customWidth="1"/>
    <col min="11536" max="11537" width="18.140625" style="1"/>
    <col min="11538" max="11538" width="26.42578125" style="1" customWidth="1"/>
    <col min="11539" max="11778" width="18.140625" style="1"/>
    <col min="11779" max="11779" width="23.42578125" style="1" customWidth="1"/>
    <col min="11780" max="11780" width="24.85546875" style="1" customWidth="1"/>
    <col min="11781" max="11781" width="14" style="1" customWidth="1"/>
    <col min="11782" max="11782" width="10.42578125" style="1" customWidth="1"/>
    <col min="11783" max="11783" width="20.85546875" style="1" customWidth="1"/>
    <col min="11784" max="11784" width="11.140625" style="1" customWidth="1"/>
    <col min="11785" max="11785" width="21.140625" style="1" customWidth="1"/>
    <col min="11786" max="11786" width="11.42578125" style="1" customWidth="1"/>
    <col min="11787" max="11787" width="13.42578125" style="1" customWidth="1"/>
    <col min="11788" max="11788" width="21.85546875" style="1" customWidth="1"/>
    <col min="11789" max="11789" width="26.42578125" style="1" customWidth="1"/>
    <col min="11790" max="11790" width="25.42578125" style="1" customWidth="1"/>
    <col min="11791" max="11791" width="17.85546875" style="1" customWidth="1"/>
    <col min="11792" max="11793" width="18.140625" style="1"/>
    <col min="11794" max="11794" width="26.42578125" style="1" customWidth="1"/>
    <col min="11795" max="12034" width="18.140625" style="1"/>
    <col min="12035" max="12035" width="23.42578125" style="1" customWidth="1"/>
    <col min="12036" max="12036" width="24.85546875" style="1" customWidth="1"/>
    <col min="12037" max="12037" width="14" style="1" customWidth="1"/>
    <col min="12038" max="12038" width="10.42578125" style="1" customWidth="1"/>
    <col min="12039" max="12039" width="20.85546875" style="1" customWidth="1"/>
    <col min="12040" max="12040" width="11.140625" style="1" customWidth="1"/>
    <col min="12041" max="12041" width="21.140625" style="1" customWidth="1"/>
    <col min="12042" max="12042" width="11.42578125" style="1" customWidth="1"/>
    <col min="12043" max="12043" width="13.42578125" style="1" customWidth="1"/>
    <col min="12044" max="12044" width="21.85546875" style="1" customWidth="1"/>
    <col min="12045" max="12045" width="26.42578125" style="1" customWidth="1"/>
    <col min="12046" max="12046" width="25.42578125" style="1" customWidth="1"/>
    <col min="12047" max="12047" width="17.85546875" style="1" customWidth="1"/>
    <col min="12048" max="12049" width="18.140625" style="1"/>
    <col min="12050" max="12050" width="26.42578125" style="1" customWidth="1"/>
    <col min="12051" max="12290" width="18.140625" style="1"/>
    <col min="12291" max="12291" width="23.42578125" style="1" customWidth="1"/>
    <col min="12292" max="12292" width="24.85546875" style="1" customWidth="1"/>
    <col min="12293" max="12293" width="14" style="1" customWidth="1"/>
    <col min="12294" max="12294" width="10.42578125" style="1" customWidth="1"/>
    <col min="12295" max="12295" width="20.85546875" style="1" customWidth="1"/>
    <col min="12296" max="12296" width="11.140625" style="1" customWidth="1"/>
    <col min="12297" max="12297" width="21.140625" style="1" customWidth="1"/>
    <col min="12298" max="12298" width="11.42578125" style="1" customWidth="1"/>
    <col min="12299" max="12299" width="13.42578125" style="1" customWidth="1"/>
    <col min="12300" max="12300" width="21.85546875" style="1" customWidth="1"/>
    <col min="12301" max="12301" width="26.42578125" style="1" customWidth="1"/>
    <col min="12302" max="12302" width="25.42578125" style="1" customWidth="1"/>
    <col min="12303" max="12303" width="17.85546875" style="1" customWidth="1"/>
    <col min="12304" max="12305" width="18.140625" style="1"/>
    <col min="12306" max="12306" width="26.42578125" style="1" customWidth="1"/>
    <col min="12307" max="12546" width="18.140625" style="1"/>
    <col min="12547" max="12547" width="23.42578125" style="1" customWidth="1"/>
    <col min="12548" max="12548" width="24.85546875" style="1" customWidth="1"/>
    <col min="12549" max="12549" width="14" style="1" customWidth="1"/>
    <col min="12550" max="12550" width="10.42578125" style="1" customWidth="1"/>
    <col min="12551" max="12551" width="20.85546875" style="1" customWidth="1"/>
    <col min="12552" max="12552" width="11.140625" style="1" customWidth="1"/>
    <col min="12553" max="12553" width="21.140625" style="1" customWidth="1"/>
    <col min="12554" max="12554" width="11.42578125" style="1" customWidth="1"/>
    <col min="12555" max="12555" width="13.42578125" style="1" customWidth="1"/>
    <col min="12556" max="12556" width="21.85546875" style="1" customWidth="1"/>
    <col min="12557" max="12557" width="26.42578125" style="1" customWidth="1"/>
    <col min="12558" max="12558" width="25.42578125" style="1" customWidth="1"/>
    <col min="12559" max="12559" width="17.85546875" style="1" customWidth="1"/>
    <col min="12560" max="12561" width="18.140625" style="1"/>
    <col min="12562" max="12562" width="26.42578125" style="1" customWidth="1"/>
    <col min="12563" max="12802" width="18.140625" style="1"/>
    <col min="12803" max="12803" width="23.42578125" style="1" customWidth="1"/>
    <col min="12804" max="12804" width="24.85546875" style="1" customWidth="1"/>
    <col min="12805" max="12805" width="14" style="1" customWidth="1"/>
    <col min="12806" max="12806" width="10.42578125" style="1" customWidth="1"/>
    <col min="12807" max="12807" width="20.85546875" style="1" customWidth="1"/>
    <col min="12808" max="12808" width="11.140625" style="1" customWidth="1"/>
    <col min="12809" max="12809" width="21.140625" style="1" customWidth="1"/>
    <col min="12810" max="12810" width="11.42578125" style="1" customWidth="1"/>
    <col min="12811" max="12811" width="13.42578125" style="1" customWidth="1"/>
    <col min="12812" max="12812" width="21.85546875" style="1" customWidth="1"/>
    <col min="12813" max="12813" width="26.42578125" style="1" customWidth="1"/>
    <col min="12814" max="12814" width="25.42578125" style="1" customWidth="1"/>
    <col min="12815" max="12815" width="17.85546875" style="1" customWidth="1"/>
    <col min="12816" max="12817" width="18.140625" style="1"/>
    <col min="12818" max="12818" width="26.42578125" style="1" customWidth="1"/>
    <col min="12819" max="13058" width="18.140625" style="1"/>
    <col min="13059" max="13059" width="23.42578125" style="1" customWidth="1"/>
    <col min="13060" max="13060" width="24.85546875" style="1" customWidth="1"/>
    <col min="13061" max="13061" width="14" style="1" customWidth="1"/>
    <col min="13062" max="13062" width="10.42578125" style="1" customWidth="1"/>
    <col min="13063" max="13063" width="20.85546875" style="1" customWidth="1"/>
    <col min="13064" max="13064" width="11.140625" style="1" customWidth="1"/>
    <col min="13065" max="13065" width="21.140625" style="1" customWidth="1"/>
    <col min="13066" max="13066" width="11.42578125" style="1" customWidth="1"/>
    <col min="13067" max="13067" width="13.42578125" style="1" customWidth="1"/>
    <col min="13068" max="13068" width="21.85546875" style="1" customWidth="1"/>
    <col min="13069" max="13069" width="26.42578125" style="1" customWidth="1"/>
    <col min="13070" max="13070" width="25.42578125" style="1" customWidth="1"/>
    <col min="13071" max="13071" width="17.85546875" style="1" customWidth="1"/>
    <col min="13072" max="13073" width="18.140625" style="1"/>
    <col min="13074" max="13074" width="26.42578125" style="1" customWidth="1"/>
    <col min="13075" max="13314" width="18.140625" style="1"/>
    <col min="13315" max="13315" width="23.42578125" style="1" customWidth="1"/>
    <col min="13316" max="13316" width="24.85546875" style="1" customWidth="1"/>
    <col min="13317" max="13317" width="14" style="1" customWidth="1"/>
    <col min="13318" max="13318" width="10.42578125" style="1" customWidth="1"/>
    <col min="13319" max="13319" width="20.85546875" style="1" customWidth="1"/>
    <col min="13320" max="13320" width="11.140625" style="1" customWidth="1"/>
    <col min="13321" max="13321" width="21.140625" style="1" customWidth="1"/>
    <col min="13322" max="13322" width="11.42578125" style="1" customWidth="1"/>
    <col min="13323" max="13323" width="13.42578125" style="1" customWidth="1"/>
    <col min="13324" max="13324" width="21.85546875" style="1" customWidth="1"/>
    <col min="13325" max="13325" width="26.42578125" style="1" customWidth="1"/>
    <col min="13326" max="13326" width="25.42578125" style="1" customWidth="1"/>
    <col min="13327" max="13327" width="17.85546875" style="1" customWidth="1"/>
    <col min="13328" max="13329" width="18.140625" style="1"/>
    <col min="13330" max="13330" width="26.42578125" style="1" customWidth="1"/>
    <col min="13331" max="13570" width="18.140625" style="1"/>
    <col min="13571" max="13571" width="23.42578125" style="1" customWidth="1"/>
    <col min="13572" max="13572" width="24.85546875" style="1" customWidth="1"/>
    <col min="13573" max="13573" width="14" style="1" customWidth="1"/>
    <col min="13574" max="13574" width="10.42578125" style="1" customWidth="1"/>
    <col min="13575" max="13575" width="20.85546875" style="1" customWidth="1"/>
    <col min="13576" max="13576" width="11.140625" style="1" customWidth="1"/>
    <col min="13577" max="13577" width="21.140625" style="1" customWidth="1"/>
    <col min="13578" max="13578" width="11.42578125" style="1" customWidth="1"/>
    <col min="13579" max="13579" width="13.42578125" style="1" customWidth="1"/>
    <col min="13580" max="13580" width="21.85546875" style="1" customWidth="1"/>
    <col min="13581" max="13581" width="26.42578125" style="1" customWidth="1"/>
    <col min="13582" max="13582" width="25.42578125" style="1" customWidth="1"/>
    <col min="13583" max="13583" width="17.85546875" style="1" customWidth="1"/>
    <col min="13584" max="13585" width="18.140625" style="1"/>
    <col min="13586" max="13586" width="26.42578125" style="1" customWidth="1"/>
    <col min="13587" max="13826" width="18.140625" style="1"/>
    <col min="13827" max="13827" width="23.42578125" style="1" customWidth="1"/>
    <col min="13828" max="13828" width="24.85546875" style="1" customWidth="1"/>
    <col min="13829" max="13829" width="14" style="1" customWidth="1"/>
    <col min="13830" max="13830" width="10.42578125" style="1" customWidth="1"/>
    <col min="13831" max="13831" width="20.85546875" style="1" customWidth="1"/>
    <col min="13832" max="13832" width="11.140625" style="1" customWidth="1"/>
    <col min="13833" max="13833" width="21.140625" style="1" customWidth="1"/>
    <col min="13834" max="13834" width="11.42578125" style="1" customWidth="1"/>
    <col min="13835" max="13835" width="13.42578125" style="1" customWidth="1"/>
    <col min="13836" max="13836" width="21.85546875" style="1" customWidth="1"/>
    <col min="13837" max="13837" width="26.42578125" style="1" customWidth="1"/>
    <col min="13838" max="13838" width="25.42578125" style="1" customWidth="1"/>
    <col min="13839" max="13839" width="17.85546875" style="1" customWidth="1"/>
    <col min="13840" max="13841" width="18.140625" style="1"/>
    <col min="13842" max="13842" width="26.42578125" style="1" customWidth="1"/>
    <col min="13843" max="14082" width="18.140625" style="1"/>
    <col min="14083" max="14083" width="23.42578125" style="1" customWidth="1"/>
    <col min="14084" max="14084" width="24.85546875" style="1" customWidth="1"/>
    <col min="14085" max="14085" width="14" style="1" customWidth="1"/>
    <col min="14086" max="14086" width="10.42578125" style="1" customWidth="1"/>
    <col min="14087" max="14087" width="20.85546875" style="1" customWidth="1"/>
    <col min="14088" max="14088" width="11.140625" style="1" customWidth="1"/>
    <col min="14089" max="14089" width="21.140625" style="1" customWidth="1"/>
    <col min="14090" max="14090" width="11.42578125" style="1" customWidth="1"/>
    <col min="14091" max="14091" width="13.42578125" style="1" customWidth="1"/>
    <col min="14092" max="14092" width="21.85546875" style="1" customWidth="1"/>
    <col min="14093" max="14093" width="26.42578125" style="1" customWidth="1"/>
    <col min="14094" max="14094" width="25.42578125" style="1" customWidth="1"/>
    <col min="14095" max="14095" width="17.85546875" style="1" customWidth="1"/>
    <col min="14096" max="14097" width="18.140625" style="1"/>
    <col min="14098" max="14098" width="26.42578125" style="1" customWidth="1"/>
    <col min="14099" max="14338" width="18.140625" style="1"/>
    <col min="14339" max="14339" width="23.42578125" style="1" customWidth="1"/>
    <col min="14340" max="14340" width="24.85546875" style="1" customWidth="1"/>
    <col min="14341" max="14341" width="14" style="1" customWidth="1"/>
    <col min="14342" max="14342" width="10.42578125" style="1" customWidth="1"/>
    <col min="14343" max="14343" width="20.85546875" style="1" customWidth="1"/>
    <col min="14344" max="14344" width="11.140625" style="1" customWidth="1"/>
    <col min="14345" max="14345" width="21.140625" style="1" customWidth="1"/>
    <col min="14346" max="14346" width="11.42578125" style="1" customWidth="1"/>
    <col min="14347" max="14347" width="13.42578125" style="1" customWidth="1"/>
    <col min="14348" max="14348" width="21.85546875" style="1" customWidth="1"/>
    <col min="14349" max="14349" width="26.42578125" style="1" customWidth="1"/>
    <col min="14350" max="14350" width="25.42578125" style="1" customWidth="1"/>
    <col min="14351" max="14351" width="17.85546875" style="1" customWidth="1"/>
    <col min="14352" max="14353" width="18.140625" style="1"/>
    <col min="14354" max="14354" width="26.42578125" style="1" customWidth="1"/>
    <col min="14355" max="14594" width="18.140625" style="1"/>
    <col min="14595" max="14595" width="23.42578125" style="1" customWidth="1"/>
    <col min="14596" max="14596" width="24.85546875" style="1" customWidth="1"/>
    <col min="14597" max="14597" width="14" style="1" customWidth="1"/>
    <col min="14598" max="14598" width="10.42578125" style="1" customWidth="1"/>
    <col min="14599" max="14599" width="20.85546875" style="1" customWidth="1"/>
    <col min="14600" max="14600" width="11.140625" style="1" customWidth="1"/>
    <col min="14601" max="14601" width="21.140625" style="1" customWidth="1"/>
    <col min="14602" max="14602" width="11.42578125" style="1" customWidth="1"/>
    <col min="14603" max="14603" width="13.42578125" style="1" customWidth="1"/>
    <col min="14604" max="14604" width="21.85546875" style="1" customWidth="1"/>
    <col min="14605" max="14605" width="26.42578125" style="1" customWidth="1"/>
    <col min="14606" max="14606" width="25.42578125" style="1" customWidth="1"/>
    <col min="14607" max="14607" width="17.85546875" style="1" customWidth="1"/>
    <col min="14608" max="14609" width="18.140625" style="1"/>
    <col min="14610" max="14610" width="26.42578125" style="1" customWidth="1"/>
    <col min="14611" max="14850" width="18.140625" style="1"/>
    <col min="14851" max="14851" width="23.42578125" style="1" customWidth="1"/>
    <col min="14852" max="14852" width="24.85546875" style="1" customWidth="1"/>
    <col min="14853" max="14853" width="14" style="1" customWidth="1"/>
    <col min="14854" max="14854" width="10.42578125" style="1" customWidth="1"/>
    <col min="14855" max="14855" width="20.85546875" style="1" customWidth="1"/>
    <col min="14856" max="14856" width="11.140625" style="1" customWidth="1"/>
    <col min="14857" max="14857" width="21.140625" style="1" customWidth="1"/>
    <col min="14858" max="14858" width="11.42578125" style="1" customWidth="1"/>
    <col min="14859" max="14859" width="13.42578125" style="1" customWidth="1"/>
    <col min="14860" max="14860" width="21.85546875" style="1" customWidth="1"/>
    <col min="14861" max="14861" width="26.42578125" style="1" customWidth="1"/>
    <col min="14862" max="14862" width="25.42578125" style="1" customWidth="1"/>
    <col min="14863" max="14863" width="17.85546875" style="1" customWidth="1"/>
    <col min="14864" max="14865" width="18.140625" style="1"/>
    <col min="14866" max="14866" width="26.42578125" style="1" customWidth="1"/>
    <col min="14867" max="15106" width="18.140625" style="1"/>
    <col min="15107" max="15107" width="23.42578125" style="1" customWidth="1"/>
    <col min="15108" max="15108" width="24.85546875" style="1" customWidth="1"/>
    <col min="15109" max="15109" width="14" style="1" customWidth="1"/>
    <col min="15110" max="15110" width="10.42578125" style="1" customWidth="1"/>
    <col min="15111" max="15111" width="20.85546875" style="1" customWidth="1"/>
    <col min="15112" max="15112" width="11.140625" style="1" customWidth="1"/>
    <col min="15113" max="15113" width="21.140625" style="1" customWidth="1"/>
    <col min="15114" max="15114" width="11.42578125" style="1" customWidth="1"/>
    <col min="15115" max="15115" width="13.42578125" style="1" customWidth="1"/>
    <col min="15116" max="15116" width="21.85546875" style="1" customWidth="1"/>
    <col min="15117" max="15117" width="26.42578125" style="1" customWidth="1"/>
    <col min="15118" max="15118" width="25.42578125" style="1" customWidth="1"/>
    <col min="15119" max="15119" width="17.85546875" style="1" customWidth="1"/>
    <col min="15120" max="15121" width="18.140625" style="1"/>
    <col min="15122" max="15122" width="26.42578125" style="1" customWidth="1"/>
    <col min="15123" max="15362" width="18.140625" style="1"/>
    <col min="15363" max="15363" width="23.42578125" style="1" customWidth="1"/>
    <col min="15364" max="15364" width="24.85546875" style="1" customWidth="1"/>
    <col min="15365" max="15365" width="14" style="1" customWidth="1"/>
    <col min="15366" max="15366" width="10.42578125" style="1" customWidth="1"/>
    <col min="15367" max="15367" width="20.85546875" style="1" customWidth="1"/>
    <col min="15368" max="15368" width="11.140625" style="1" customWidth="1"/>
    <col min="15369" max="15369" width="21.140625" style="1" customWidth="1"/>
    <col min="15370" max="15370" width="11.42578125" style="1" customWidth="1"/>
    <col min="15371" max="15371" width="13.42578125" style="1" customWidth="1"/>
    <col min="15372" max="15372" width="21.85546875" style="1" customWidth="1"/>
    <col min="15373" max="15373" width="26.42578125" style="1" customWidth="1"/>
    <col min="15374" max="15374" width="25.42578125" style="1" customWidth="1"/>
    <col min="15375" max="15375" width="17.85546875" style="1" customWidth="1"/>
    <col min="15376" max="15377" width="18.140625" style="1"/>
    <col min="15378" max="15378" width="26.42578125" style="1" customWidth="1"/>
    <col min="15379" max="15618" width="18.140625" style="1"/>
    <col min="15619" max="15619" width="23.42578125" style="1" customWidth="1"/>
    <col min="15620" max="15620" width="24.85546875" style="1" customWidth="1"/>
    <col min="15621" max="15621" width="14" style="1" customWidth="1"/>
    <col min="15622" max="15622" width="10.42578125" style="1" customWidth="1"/>
    <col min="15623" max="15623" width="20.85546875" style="1" customWidth="1"/>
    <col min="15624" max="15624" width="11.140625" style="1" customWidth="1"/>
    <col min="15625" max="15625" width="21.140625" style="1" customWidth="1"/>
    <col min="15626" max="15626" width="11.42578125" style="1" customWidth="1"/>
    <col min="15627" max="15627" width="13.42578125" style="1" customWidth="1"/>
    <col min="15628" max="15628" width="21.85546875" style="1" customWidth="1"/>
    <col min="15629" max="15629" width="26.42578125" style="1" customWidth="1"/>
    <col min="15630" max="15630" width="25.42578125" style="1" customWidth="1"/>
    <col min="15631" max="15631" width="17.85546875" style="1" customWidth="1"/>
    <col min="15632" max="15633" width="18.140625" style="1"/>
    <col min="15634" max="15634" width="26.42578125" style="1" customWidth="1"/>
    <col min="15635" max="15874" width="18.140625" style="1"/>
    <col min="15875" max="15875" width="23.42578125" style="1" customWidth="1"/>
    <col min="15876" max="15876" width="24.85546875" style="1" customWidth="1"/>
    <col min="15877" max="15877" width="14" style="1" customWidth="1"/>
    <col min="15878" max="15878" width="10.42578125" style="1" customWidth="1"/>
    <col min="15879" max="15879" width="20.85546875" style="1" customWidth="1"/>
    <col min="15880" max="15880" width="11.140625" style="1" customWidth="1"/>
    <col min="15881" max="15881" width="21.140625" style="1" customWidth="1"/>
    <col min="15882" max="15882" width="11.42578125" style="1" customWidth="1"/>
    <col min="15883" max="15883" width="13.42578125" style="1" customWidth="1"/>
    <col min="15884" max="15884" width="21.85546875" style="1" customWidth="1"/>
    <col min="15885" max="15885" width="26.42578125" style="1" customWidth="1"/>
    <col min="15886" max="15886" width="25.42578125" style="1" customWidth="1"/>
    <col min="15887" max="15887" width="17.85546875" style="1" customWidth="1"/>
    <col min="15888" max="15889" width="18.140625" style="1"/>
    <col min="15890" max="15890" width="26.42578125" style="1" customWidth="1"/>
    <col min="15891" max="16130" width="18.140625" style="1"/>
    <col min="16131" max="16131" width="23.42578125" style="1" customWidth="1"/>
    <col min="16132" max="16132" width="24.85546875" style="1" customWidth="1"/>
    <col min="16133" max="16133" width="14" style="1" customWidth="1"/>
    <col min="16134" max="16134" width="10.42578125" style="1" customWidth="1"/>
    <col min="16135" max="16135" width="20.85546875" style="1" customWidth="1"/>
    <col min="16136" max="16136" width="11.140625" style="1" customWidth="1"/>
    <col min="16137" max="16137" width="21.140625" style="1" customWidth="1"/>
    <col min="16138" max="16138" width="11.42578125" style="1" customWidth="1"/>
    <col min="16139" max="16139" width="13.42578125" style="1" customWidth="1"/>
    <col min="16140" max="16140" width="21.85546875" style="1" customWidth="1"/>
    <col min="16141" max="16141" width="26.42578125" style="1" customWidth="1"/>
    <col min="16142" max="16142" width="25.42578125" style="1" customWidth="1"/>
    <col min="16143" max="16143" width="17.85546875" style="1" customWidth="1"/>
    <col min="16144" max="16145" width="18.140625" style="1"/>
    <col min="16146" max="16146" width="26.42578125" style="1" customWidth="1"/>
    <col min="16147" max="16384" width="18.140625" style="1"/>
  </cols>
  <sheetData>
    <row r="2" spans="2:17" ht="21" customHeight="1" x14ac:dyDescent="0.2">
      <c r="B2" s="33" t="s">
        <v>119</v>
      </c>
      <c r="C2" s="34"/>
      <c r="D2" s="34"/>
      <c r="E2" s="35"/>
      <c r="F2" s="35"/>
      <c r="G2" s="36"/>
      <c r="H2" s="37"/>
      <c r="I2" s="37"/>
      <c r="J2" s="37"/>
      <c r="K2" s="37"/>
      <c r="L2" s="38"/>
      <c r="M2" s="39"/>
      <c r="N2" s="40"/>
      <c r="O2" s="3"/>
    </row>
    <row r="3" spans="2:17" ht="36" customHeight="1" x14ac:dyDescent="0.2">
      <c r="B3" s="4"/>
      <c r="C3" s="173" t="s">
        <v>0</v>
      </c>
      <c r="D3" s="187"/>
      <c r="E3" s="174"/>
      <c r="F3" s="173" t="s">
        <v>1</v>
      </c>
      <c r="G3" s="174"/>
      <c r="H3" s="5" t="s">
        <v>2</v>
      </c>
      <c r="I3" s="173" t="s">
        <v>3</v>
      </c>
      <c r="J3" s="187"/>
      <c r="K3" s="174"/>
      <c r="L3" s="173" t="s">
        <v>4</v>
      </c>
      <c r="M3" s="174"/>
      <c r="N3" s="5" t="s">
        <v>5</v>
      </c>
      <c r="O3" s="6"/>
    </row>
    <row r="4" spans="2:17" ht="36" customHeight="1" x14ac:dyDescent="0.2">
      <c r="B4" s="4" t="s">
        <v>6</v>
      </c>
      <c r="C4" s="7" t="s">
        <v>26</v>
      </c>
      <c r="D4" s="7" t="s">
        <v>27</v>
      </c>
      <c r="E4" s="7" t="s">
        <v>7</v>
      </c>
      <c r="F4" s="7" t="s">
        <v>26</v>
      </c>
      <c r="G4" s="7" t="s">
        <v>27</v>
      </c>
      <c r="H4" s="8" t="s">
        <v>8</v>
      </c>
      <c r="I4" s="7" t="s">
        <v>26</v>
      </c>
      <c r="J4" s="7" t="s">
        <v>27</v>
      </c>
      <c r="K4" s="9" t="s">
        <v>7</v>
      </c>
      <c r="L4" s="7" t="s">
        <v>26</v>
      </c>
      <c r="M4" s="7" t="s">
        <v>27</v>
      </c>
      <c r="N4" s="8" t="s">
        <v>8</v>
      </c>
      <c r="O4" s="6"/>
      <c r="P4" s="1" t="s">
        <v>9</v>
      </c>
      <c r="Q4" s="1" t="s">
        <v>9</v>
      </c>
    </row>
    <row r="5" spans="2:17" ht="30" customHeight="1" x14ac:dyDescent="0.2">
      <c r="B5" s="130" t="s">
        <v>162</v>
      </c>
      <c r="C5" s="10">
        <v>76</v>
      </c>
      <c r="D5" s="10">
        <v>74</v>
      </c>
      <c r="E5" s="11">
        <f t="shared" ref="E5:E17" si="0">C5+D5</f>
        <v>150</v>
      </c>
      <c r="F5" s="10">
        <v>27</v>
      </c>
      <c r="G5" s="10">
        <v>37</v>
      </c>
      <c r="H5" s="12">
        <v>1</v>
      </c>
      <c r="I5" s="13">
        <f t="shared" ref="I5:I16" si="1">C5*H5</f>
        <v>76</v>
      </c>
      <c r="J5" s="13">
        <f t="shared" ref="J5:J16" si="2">D5*H5</f>
        <v>74</v>
      </c>
      <c r="K5" s="13">
        <f t="shared" ref="K5:K17" si="3">I5+J5</f>
        <v>150</v>
      </c>
      <c r="L5" s="14">
        <f>F5/I5</f>
        <v>0.35526315789473684</v>
      </c>
      <c r="M5" s="14">
        <f>G5/J5</f>
        <v>0.5</v>
      </c>
      <c r="N5" s="15">
        <v>75</v>
      </c>
      <c r="O5" s="16">
        <f t="shared" ref="O5:O16" si="4">N5*E5</f>
        <v>11250</v>
      </c>
      <c r="P5" s="17" t="str">
        <f t="shared" ref="P5" si="5">CONCATENATE(F5," ",$P$4," ",C5)</f>
        <v>27 / 76</v>
      </c>
      <c r="Q5" s="17" t="str">
        <f t="shared" ref="Q5" si="6">CONCATENATE(G5," ",$Q$4," ",D5)</f>
        <v>37 / 74</v>
      </c>
    </row>
    <row r="6" spans="2:17" ht="30" customHeight="1" x14ac:dyDescent="0.2">
      <c r="B6" s="130" t="s">
        <v>163</v>
      </c>
      <c r="C6" s="10">
        <v>116</v>
      </c>
      <c r="D6" s="10">
        <v>117</v>
      </c>
      <c r="E6" s="11">
        <f t="shared" si="0"/>
        <v>233</v>
      </c>
      <c r="F6" s="10">
        <v>58</v>
      </c>
      <c r="G6" s="10">
        <v>62</v>
      </c>
      <c r="H6" s="12">
        <v>1</v>
      </c>
      <c r="I6" s="13">
        <f t="shared" si="1"/>
        <v>116</v>
      </c>
      <c r="J6" s="13">
        <f t="shared" si="2"/>
        <v>117</v>
      </c>
      <c r="K6" s="13">
        <f t="shared" si="3"/>
        <v>233</v>
      </c>
      <c r="L6" s="14">
        <f t="shared" ref="L6:L16" si="7">F6/I6</f>
        <v>0.5</v>
      </c>
      <c r="M6" s="14">
        <f t="shared" ref="M6:M16" si="8">G6/J6</f>
        <v>0.52991452991452992</v>
      </c>
      <c r="N6" s="15">
        <v>84</v>
      </c>
      <c r="O6" s="16">
        <f t="shared" si="4"/>
        <v>19572</v>
      </c>
      <c r="P6" s="17" t="str">
        <f t="shared" ref="P6:P17" si="9">CONCATENATE(F6," ",$P$4," ",C6)</f>
        <v>58 / 116</v>
      </c>
      <c r="Q6" s="17" t="str">
        <f t="shared" ref="Q6:Q17" si="10">CONCATENATE(G6," ",$Q$4," ",D6)</f>
        <v>62 / 117</v>
      </c>
    </row>
    <row r="7" spans="2:17" ht="30" customHeight="1" x14ac:dyDescent="0.2">
      <c r="B7" s="130" t="s">
        <v>164</v>
      </c>
      <c r="C7" s="10">
        <v>150</v>
      </c>
      <c r="D7" s="10">
        <v>153</v>
      </c>
      <c r="E7" s="11">
        <f t="shared" si="0"/>
        <v>303</v>
      </c>
      <c r="F7" s="10">
        <v>39</v>
      </c>
      <c r="G7" s="10">
        <v>48</v>
      </c>
      <c r="H7" s="12">
        <v>1</v>
      </c>
      <c r="I7" s="13">
        <f t="shared" si="1"/>
        <v>150</v>
      </c>
      <c r="J7" s="13">
        <f t="shared" si="2"/>
        <v>153</v>
      </c>
      <c r="K7" s="13">
        <f t="shared" si="3"/>
        <v>303</v>
      </c>
      <c r="L7" s="14">
        <f t="shared" si="7"/>
        <v>0.26</v>
      </c>
      <c r="M7" s="14">
        <f t="shared" si="8"/>
        <v>0.31372549019607843</v>
      </c>
      <c r="N7" s="15">
        <v>71</v>
      </c>
      <c r="O7" s="16">
        <f t="shared" si="4"/>
        <v>21513</v>
      </c>
      <c r="P7" s="17" t="str">
        <f t="shared" si="9"/>
        <v>39 / 150</v>
      </c>
      <c r="Q7" s="17" t="str">
        <f t="shared" si="10"/>
        <v>48 / 153</v>
      </c>
    </row>
    <row r="8" spans="2:17" ht="30" customHeight="1" x14ac:dyDescent="0.2">
      <c r="B8" s="130" t="s">
        <v>165</v>
      </c>
      <c r="C8" s="10">
        <v>541</v>
      </c>
      <c r="D8" s="10">
        <v>549</v>
      </c>
      <c r="E8" s="11">
        <f t="shared" si="0"/>
        <v>1090</v>
      </c>
      <c r="F8" s="10">
        <v>279</v>
      </c>
      <c r="G8" s="10">
        <v>327</v>
      </c>
      <c r="H8" s="12">
        <v>1.42</v>
      </c>
      <c r="I8" s="13">
        <f t="shared" si="1"/>
        <v>768.21999999999991</v>
      </c>
      <c r="J8" s="13">
        <f t="shared" si="2"/>
        <v>779.57999999999993</v>
      </c>
      <c r="K8" s="13">
        <f t="shared" si="3"/>
        <v>1547.7999999999997</v>
      </c>
      <c r="L8" s="14">
        <f t="shared" si="7"/>
        <v>0.3631772148603265</v>
      </c>
      <c r="M8" s="14">
        <f t="shared" si="8"/>
        <v>0.41945663049334259</v>
      </c>
      <c r="N8" s="15">
        <v>76</v>
      </c>
      <c r="O8" s="16">
        <f t="shared" si="4"/>
        <v>82840</v>
      </c>
      <c r="P8" s="17" t="str">
        <f t="shared" si="9"/>
        <v>279 / 541</v>
      </c>
      <c r="Q8" s="17" t="str">
        <f t="shared" si="10"/>
        <v>327 / 549</v>
      </c>
    </row>
    <row r="9" spans="2:17" ht="30" customHeight="1" x14ac:dyDescent="0.2">
      <c r="B9" s="130" t="s">
        <v>166</v>
      </c>
      <c r="C9" s="10">
        <v>19</v>
      </c>
      <c r="D9" s="10">
        <v>34</v>
      </c>
      <c r="E9" s="11">
        <f t="shared" si="0"/>
        <v>53</v>
      </c>
      <c r="F9" s="10">
        <v>11</v>
      </c>
      <c r="G9" s="10">
        <v>20</v>
      </c>
      <c r="H9" s="12">
        <v>0.5</v>
      </c>
      <c r="I9" s="13">
        <f t="shared" si="1"/>
        <v>9.5</v>
      </c>
      <c r="J9" s="13">
        <f t="shared" si="2"/>
        <v>17</v>
      </c>
      <c r="K9" s="13">
        <f t="shared" si="3"/>
        <v>26.5</v>
      </c>
      <c r="L9" s="14">
        <f t="shared" si="7"/>
        <v>1.1578947368421053</v>
      </c>
      <c r="M9" s="14">
        <f t="shared" si="8"/>
        <v>1.1764705882352942</v>
      </c>
      <c r="N9" s="15">
        <v>80.7</v>
      </c>
      <c r="O9" s="16">
        <f t="shared" si="4"/>
        <v>4277.1000000000004</v>
      </c>
      <c r="P9" s="17" t="str">
        <f t="shared" si="9"/>
        <v>11 / 19</v>
      </c>
      <c r="Q9" s="17" t="str">
        <f t="shared" si="10"/>
        <v>20 / 34</v>
      </c>
    </row>
    <row r="10" spans="2:17" ht="30" customHeight="1" x14ac:dyDescent="0.2">
      <c r="B10" s="130" t="s">
        <v>167</v>
      </c>
      <c r="C10" s="10">
        <v>115</v>
      </c>
      <c r="D10" s="10">
        <v>112</v>
      </c>
      <c r="E10" s="11">
        <f t="shared" si="0"/>
        <v>227</v>
      </c>
      <c r="F10" s="10">
        <v>23</v>
      </c>
      <c r="G10" s="10">
        <v>41</v>
      </c>
      <c r="H10" s="12">
        <v>1.5</v>
      </c>
      <c r="I10" s="13">
        <f t="shared" si="1"/>
        <v>172.5</v>
      </c>
      <c r="J10" s="13">
        <f t="shared" si="2"/>
        <v>168</v>
      </c>
      <c r="K10" s="13">
        <f t="shared" si="3"/>
        <v>340.5</v>
      </c>
      <c r="L10" s="14">
        <f t="shared" si="7"/>
        <v>0.13333333333333333</v>
      </c>
      <c r="M10" s="14">
        <f t="shared" si="8"/>
        <v>0.24404761904761904</v>
      </c>
      <c r="N10" s="15">
        <v>69</v>
      </c>
      <c r="O10" s="16">
        <f t="shared" si="4"/>
        <v>15663</v>
      </c>
      <c r="P10" s="17" t="str">
        <f t="shared" si="9"/>
        <v>23 / 115</v>
      </c>
      <c r="Q10" s="17" t="str">
        <f t="shared" si="10"/>
        <v>41 / 112</v>
      </c>
    </row>
    <row r="11" spans="2:17" ht="30" customHeight="1" x14ac:dyDescent="0.2">
      <c r="B11" s="130" t="s">
        <v>168</v>
      </c>
      <c r="C11" s="10">
        <v>95</v>
      </c>
      <c r="D11" s="10">
        <v>93</v>
      </c>
      <c r="E11" s="11">
        <f t="shared" si="0"/>
        <v>188</v>
      </c>
      <c r="F11" s="10">
        <v>20</v>
      </c>
      <c r="G11" s="10">
        <v>22</v>
      </c>
      <c r="H11" s="12">
        <v>1</v>
      </c>
      <c r="I11" s="13">
        <f t="shared" si="1"/>
        <v>95</v>
      </c>
      <c r="J11" s="13">
        <f t="shared" si="2"/>
        <v>93</v>
      </c>
      <c r="K11" s="13">
        <f t="shared" si="3"/>
        <v>188</v>
      </c>
      <c r="L11" s="14">
        <f t="shared" si="7"/>
        <v>0.21052631578947367</v>
      </c>
      <c r="M11" s="14">
        <f t="shared" si="8"/>
        <v>0.23655913978494625</v>
      </c>
      <c r="N11" s="15">
        <v>77</v>
      </c>
      <c r="O11" s="16">
        <f t="shared" si="4"/>
        <v>14476</v>
      </c>
      <c r="P11" s="17" t="str">
        <f t="shared" si="9"/>
        <v>20 / 95</v>
      </c>
      <c r="Q11" s="17" t="str">
        <f t="shared" si="10"/>
        <v>22 / 93</v>
      </c>
    </row>
    <row r="12" spans="2:17" ht="30" customHeight="1" x14ac:dyDescent="0.2">
      <c r="B12" s="130" t="s">
        <v>169</v>
      </c>
      <c r="C12" s="10">
        <v>44</v>
      </c>
      <c r="D12" s="10">
        <v>48</v>
      </c>
      <c r="E12" s="11">
        <f t="shared" si="0"/>
        <v>92</v>
      </c>
      <c r="F12" s="10">
        <v>13</v>
      </c>
      <c r="G12" s="10">
        <v>21</v>
      </c>
      <c r="H12" s="12">
        <v>1.5</v>
      </c>
      <c r="I12" s="13">
        <f t="shared" si="1"/>
        <v>66</v>
      </c>
      <c r="J12" s="13">
        <f t="shared" si="2"/>
        <v>72</v>
      </c>
      <c r="K12" s="13">
        <f t="shared" si="3"/>
        <v>138</v>
      </c>
      <c r="L12" s="14">
        <f t="shared" si="7"/>
        <v>0.19696969696969696</v>
      </c>
      <c r="M12" s="14">
        <f t="shared" si="8"/>
        <v>0.29166666666666669</v>
      </c>
      <c r="N12" s="15">
        <v>64</v>
      </c>
      <c r="O12" s="16">
        <f t="shared" si="4"/>
        <v>5888</v>
      </c>
      <c r="P12" s="17" t="str">
        <f t="shared" si="9"/>
        <v>13 / 44</v>
      </c>
      <c r="Q12" s="17" t="str">
        <f t="shared" si="10"/>
        <v>21 / 48</v>
      </c>
    </row>
    <row r="13" spans="2:17" ht="30" customHeight="1" x14ac:dyDescent="0.2">
      <c r="B13" s="130" t="s">
        <v>170</v>
      </c>
      <c r="C13" s="10">
        <v>28</v>
      </c>
      <c r="D13" s="10">
        <v>31</v>
      </c>
      <c r="E13" s="11">
        <f t="shared" si="0"/>
        <v>59</v>
      </c>
      <c r="F13" s="10">
        <v>10</v>
      </c>
      <c r="G13" s="10">
        <v>14</v>
      </c>
      <c r="H13" s="12">
        <v>1</v>
      </c>
      <c r="I13" s="13">
        <f t="shared" si="1"/>
        <v>28</v>
      </c>
      <c r="J13" s="13">
        <f t="shared" si="2"/>
        <v>31</v>
      </c>
      <c r="K13" s="13">
        <f t="shared" si="3"/>
        <v>59</v>
      </c>
      <c r="L13" s="14">
        <f t="shared" si="7"/>
        <v>0.35714285714285715</v>
      </c>
      <c r="M13" s="14">
        <f t="shared" si="8"/>
        <v>0.45161290322580644</v>
      </c>
      <c r="N13" s="15">
        <v>71</v>
      </c>
      <c r="O13" s="16">
        <f t="shared" si="4"/>
        <v>4189</v>
      </c>
      <c r="P13" s="17" t="str">
        <f t="shared" si="9"/>
        <v>10 / 28</v>
      </c>
      <c r="Q13" s="17" t="str">
        <f t="shared" si="10"/>
        <v>14 / 31</v>
      </c>
    </row>
    <row r="14" spans="2:17" ht="30" customHeight="1" x14ac:dyDescent="0.2">
      <c r="B14" s="130" t="s">
        <v>171</v>
      </c>
      <c r="C14" s="10">
        <v>144</v>
      </c>
      <c r="D14" s="10">
        <v>94</v>
      </c>
      <c r="E14" s="11">
        <f t="shared" si="0"/>
        <v>238</v>
      </c>
      <c r="F14" s="10">
        <v>22</v>
      </c>
      <c r="G14" s="10">
        <v>36</v>
      </c>
      <c r="H14" s="12">
        <v>0.5</v>
      </c>
      <c r="I14" s="13">
        <f t="shared" si="1"/>
        <v>72</v>
      </c>
      <c r="J14" s="13">
        <f t="shared" si="2"/>
        <v>47</v>
      </c>
      <c r="K14" s="13">
        <f t="shared" si="3"/>
        <v>119</v>
      </c>
      <c r="L14" s="14">
        <f t="shared" si="7"/>
        <v>0.30555555555555558</v>
      </c>
      <c r="M14" s="14">
        <f t="shared" si="8"/>
        <v>0.76595744680851063</v>
      </c>
      <c r="N14" s="15">
        <v>73.5</v>
      </c>
      <c r="O14" s="16">
        <f t="shared" si="4"/>
        <v>17493</v>
      </c>
      <c r="P14" s="17" t="str">
        <f t="shared" si="9"/>
        <v>22 / 144</v>
      </c>
      <c r="Q14" s="17" t="str">
        <f t="shared" si="10"/>
        <v>36 / 94</v>
      </c>
    </row>
    <row r="15" spans="2:17" ht="30" customHeight="1" x14ac:dyDescent="0.2">
      <c r="B15" s="130" t="s">
        <v>172</v>
      </c>
      <c r="C15" s="10">
        <v>50</v>
      </c>
      <c r="D15" s="10">
        <v>31</v>
      </c>
      <c r="E15" s="11">
        <f t="shared" si="0"/>
        <v>81</v>
      </c>
      <c r="F15" s="10">
        <v>35</v>
      </c>
      <c r="G15" s="10">
        <v>25</v>
      </c>
      <c r="H15" s="12">
        <v>0.75</v>
      </c>
      <c r="I15" s="13">
        <f t="shared" si="1"/>
        <v>37.5</v>
      </c>
      <c r="J15" s="13">
        <f t="shared" si="2"/>
        <v>23.25</v>
      </c>
      <c r="K15" s="13">
        <f t="shared" si="3"/>
        <v>60.75</v>
      </c>
      <c r="L15" s="14">
        <f t="shared" si="7"/>
        <v>0.93333333333333335</v>
      </c>
      <c r="M15" s="14">
        <f t="shared" si="8"/>
        <v>1.075268817204301</v>
      </c>
      <c r="N15" s="15">
        <v>73</v>
      </c>
      <c r="O15" s="16">
        <f t="shared" si="4"/>
        <v>5913</v>
      </c>
      <c r="P15" s="17" t="str">
        <f t="shared" si="9"/>
        <v>35 / 50</v>
      </c>
      <c r="Q15" s="17" t="str">
        <f t="shared" si="10"/>
        <v>25 / 31</v>
      </c>
    </row>
    <row r="16" spans="2:17" ht="30" customHeight="1" x14ac:dyDescent="0.2">
      <c r="B16" s="130" t="s">
        <v>173</v>
      </c>
      <c r="C16" s="10">
        <v>47</v>
      </c>
      <c r="D16" s="10">
        <v>45</v>
      </c>
      <c r="E16" s="11">
        <f t="shared" si="0"/>
        <v>92</v>
      </c>
      <c r="F16" s="10">
        <v>21</v>
      </c>
      <c r="G16" s="10">
        <v>23</v>
      </c>
      <c r="H16" s="12">
        <v>1</v>
      </c>
      <c r="I16" s="13">
        <f t="shared" si="1"/>
        <v>47</v>
      </c>
      <c r="J16" s="13">
        <f t="shared" si="2"/>
        <v>45</v>
      </c>
      <c r="K16" s="13">
        <f t="shared" si="3"/>
        <v>92</v>
      </c>
      <c r="L16" s="14">
        <f t="shared" si="7"/>
        <v>0.44680851063829785</v>
      </c>
      <c r="M16" s="14">
        <f t="shared" si="8"/>
        <v>0.51111111111111107</v>
      </c>
      <c r="N16" s="15">
        <v>71</v>
      </c>
      <c r="O16" s="16">
        <f t="shared" si="4"/>
        <v>6532</v>
      </c>
      <c r="P16" s="17" t="str">
        <f t="shared" si="9"/>
        <v>21 / 47</v>
      </c>
      <c r="Q16" s="17" t="str">
        <f t="shared" si="10"/>
        <v>23 / 45</v>
      </c>
    </row>
    <row r="17" spans="2:20" ht="30" customHeight="1" x14ac:dyDescent="0.2">
      <c r="B17" s="18">
        <f>COUNT(C5:C16)</f>
        <v>12</v>
      </c>
      <c r="C17" s="19">
        <f>SUM(C5:C16)</f>
        <v>1425</v>
      </c>
      <c r="D17" s="19">
        <f>SUM(D5:D16)</f>
        <v>1381</v>
      </c>
      <c r="E17" s="19">
        <f t="shared" si="0"/>
        <v>2806</v>
      </c>
      <c r="F17" s="11">
        <f>SUM(F5:F16)</f>
        <v>558</v>
      </c>
      <c r="G17" s="11">
        <f>SUM(G5:G16)</f>
        <v>676</v>
      </c>
      <c r="H17" s="20">
        <f>K17/E17</f>
        <v>1.1609230220955096</v>
      </c>
      <c r="I17" s="21">
        <f>SUM(I5:I16)</f>
        <v>1637.7199999999998</v>
      </c>
      <c r="J17" s="21">
        <f>SUM(J5:J16)</f>
        <v>1619.83</v>
      </c>
      <c r="K17" s="21">
        <f t="shared" si="3"/>
        <v>3257.5499999999997</v>
      </c>
      <c r="L17" s="22">
        <f t="shared" ref="L17" si="11">F17/I17</f>
        <v>0.34071758298121785</v>
      </c>
      <c r="M17" s="22">
        <f t="shared" ref="M17" si="12">G17/J17</f>
        <v>0.4173277442694604</v>
      </c>
      <c r="N17" s="41">
        <f>O17/E17</f>
        <v>74.699251603706344</v>
      </c>
      <c r="O17" s="42">
        <f>SUM(O5:O16)</f>
        <v>209606.1</v>
      </c>
      <c r="P17" s="43" t="str">
        <f t="shared" si="9"/>
        <v>558 / 1425</v>
      </c>
      <c r="Q17" s="43" t="str">
        <f t="shared" si="10"/>
        <v>676 / 1381</v>
      </c>
    </row>
    <row r="18" spans="2:20" ht="18" customHeight="1" x14ac:dyDescent="0.2"/>
    <row r="19" spans="2:20" ht="30" customHeight="1" thickBot="1" x14ac:dyDescent="0.25"/>
    <row r="20" spans="2:20" ht="29.25" customHeight="1" thickBot="1" x14ac:dyDescent="0.25">
      <c r="B20" s="175" t="s">
        <v>117</v>
      </c>
      <c r="C20" s="176"/>
      <c r="D20" s="176"/>
      <c r="E20" s="176"/>
      <c r="F20" s="176"/>
      <c r="G20" s="177"/>
      <c r="H20" s="177"/>
      <c r="I20" s="177"/>
      <c r="J20" s="177"/>
      <c r="K20" s="176"/>
      <c r="L20" s="176"/>
      <c r="M20" s="176"/>
      <c r="N20" s="176"/>
      <c r="O20" s="178"/>
      <c r="S20" s="31"/>
      <c r="T20" s="17"/>
    </row>
    <row r="21" spans="2:20" s="25" customFormat="1" ht="27" customHeight="1" thickBot="1" x14ac:dyDescent="0.3">
      <c r="B21" s="179" t="s">
        <v>23</v>
      </c>
      <c r="C21" s="179" t="s">
        <v>10</v>
      </c>
      <c r="D21" s="181" t="s">
        <v>11</v>
      </c>
      <c r="E21" s="179" t="s">
        <v>12</v>
      </c>
      <c r="F21" s="183" t="s">
        <v>21</v>
      </c>
      <c r="G21" s="160" t="s">
        <v>113</v>
      </c>
      <c r="H21" s="161"/>
      <c r="I21" s="160" t="s">
        <v>115</v>
      </c>
      <c r="J21" s="162"/>
      <c r="K21" s="185" t="s">
        <v>25</v>
      </c>
      <c r="L21" s="188" t="s">
        <v>13</v>
      </c>
      <c r="M21" s="189"/>
      <c r="N21" s="189"/>
      <c r="O21" s="190" t="s">
        <v>24</v>
      </c>
      <c r="S21" s="32"/>
      <c r="T21" s="17"/>
    </row>
    <row r="22" spans="2:20" s="25" customFormat="1" ht="33.75" customHeight="1" thickBot="1" x14ac:dyDescent="0.3">
      <c r="B22" s="180"/>
      <c r="C22" s="180"/>
      <c r="D22" s="182"/>
      <c r="E22" s="180"/>
      <c r="F22" s="184"/>
      <c r="G22" s="63" t="s">
        <v>114</v>
      </c>
      <c r="H22" s="64" t="s">
        <v>116</v>
      </c>
      <c r="I22" s="63" t="s">
        <v>114</v>
      </c>
      <c r="J22" s="65" t="s">
        <v>116</v>
      </c>
      <c r="K22" s="186"/>
      <c r="L22" s="66" t="s">
        <v>14</v>
      </c>
      <c r="M22" s="67" t="s">
        <v>15</v>
      </c>
      <c r="N22" s="68" t="s">
        <v>16</v>
      </c>
      <c r="O22" s="191" t="s">
        <v>17</v>
      </c>
      <c r="S22" s="32"/>
      <c r="T22" s="17"/>
    </row>
    <row r="23" spans="2:20" s="25" customFormat="1" ht="45.95" customHeight="1" x14ac:dyDescent="0.25">
      <c r="B23" s="157">
        <v>7</v>
      </c>
      <c r="C23" s="58" t="s">
        <v>150</v>
      </c>
      <c r="D23" s="69" t="s">
        <v>18</v>
      </c>
      <c r="E23" s="70"/>
      <c r="F23" s="71">
        <f>H5</f>
        <v>1</v>
      </c>
      <c r="G23" s="72" t="str">
        <f>P5</f>
        <v>27 / 76</v>
      </c>
      <c r="H23" s="73">
        <f>L5</f>
        <v>0.35526315789473684</v>
      </c>
      <c r="I23" s="72" t="str">
        <f>Q5</f>
        <v>37 / 74</v>
      </c>
      <c r="J23" s="73">
        <f>M5</f>
        <v>0.5</v>
      </c>
      <c r="K23" s="74">
        <v>7.4999999999999997E-2</v>
      </c>
      <c r="L23" s="75" t="s">
        <v>48</v>
      </c>
      <c r="M23" s="75" t="s">
        <v>60</v>
      </c>
      <c r="N23" s="76" t="s">
        <v>61</v>
      </c>
      <c r="O23" s="75" t="s">
        <v>94</v>
      </c>
      <c r="Q23" s="28"/>
      <c r="S23" s="32"/>
      <c r="T23" s="17"/>
    </row>
    <row r="24" spans="2:20" s="25" customFormat="1" ht="45.95" customHeight="1" x14ac:dyDescent="0.25">
      <c r="B24" s="158"/>
      <c r="C24" s="58" t="s">
        <v>151</v>
      </c>
      <c r="D24" s="69" t="s">
        <v>18</v>
      </c>
      <c r="E24" s="70"/>
      <c r="F24" s="71">
        <f t="shared" ref="F24:F34" si="13">H6</f>
        <v>1</v>
      </c>
      <c r="G24" s="69" t="str">
        <f t="shared" ref="G24:G34" si="14">P6</f>
        <v>58 / 116</v>
      </c>
      <c r="H24" s="77">
        <f t="shared" ref="H24:H34" si="15">L6</f>
        <v>0.5</v>
      </c>
      <c r="I24" s="69" t="str">
        <f t="shared" ref="I24:I34" si="16">Q6</f>
        <v>62 / 117</v>
      </c>
      <c r="J24" s="77">
        <f t="shared" ref="J24:J34" si="17">M6</f>
        <v>0.52991452991452992</v>
      </c>
      <c r="K24" s="74">
        <v>0.13</v>
      </c>
      <c r="L24" s="75" t="s">
        <v>49</v>
      </c>
      <c r="M24" s="75" t="s">
        <v>62</v>
      </c>
      <c r="N24" s="76" t="s">
        <v>63</v>
      </c>
      <c r="O24" s="75" t="s">
        <v>94</v>
      </c>
      <c r="Q24" s="28"/>
      <c r="S24" s="32"/>
      <c r="T24" s="17"/>
    </row>
    <row r="25" spans="2:20" s="25" customFormat="1" ht="45.95" customHeight="1" x14ac:dyDescent="0.25">
      <c r="B25" s="158"/>
      <c r="C25" s="58" t="s">
        <v>152</v>
      </c>
      <c r="D25" s="69" t="s">
        <v>18</v>
      </c>
      <c r="E25" s="70"/>
      <c r="F25" s="71">
        <f t="shared" si="13"/>
        <v>1</v>
      </c>
      <c r="G25" s="69" t="str">
        <f t="shared" si="14"/>
        <v>39 / 150</v>
      </c>
      <c r="H25" s="77">
        <f t="shared" si="15"/>
        <v>0.26</v>
      </c>
      <c r="I25" s="69" t="str">
        <f t="shared" si="16"/>
        <v>48 / 153</v>
      </c>
      <c r="J25" s="77">
        <f t="shared" si="17"/>
        <v>0.31372549019607843</v>
      </c>
      <c r="K25" s="74">
        <v>8.2000000000000003E-2</v>
      </c>
      <c r="L25" s="75" t="s">
        <v>50</v>
      </c>
      <c r="M25" s="75" t="s">
        <v>64</v>
      </c>
      <c r="N25" s="76" t="s">
        <v>65</v>
      </c>
      <c r="O25" s="75" t="s">
        <v>97</v>
      </c>
      <c r="Q25" s="28"/>
      <c r="S25" s="32"/>
      <c r="T25" s="17"/>
    </row>
    <row r="26" spans="2:20" s="25" customFormat="1" ht="45.95" customHeight="1" x14ac:dyDescent="0.25">
      <c r="B26" s="158"/>
      <c r="C26" s="58" t="s">
        <v>153</v>
      </c>
      <c r="D26" s="69" t="s">
        <v>18</v>
      </c>
      <c r="E26" s="70"/>
      <c r="F26" s="71">
        <f t="shared" si="13"/>
        <v>1.42</v>
      </c>
      <c r="G26" s="69" t="str">
        <f t="shared" si="14"/>
        <v>279 / 541</v>
      </c>
      <c r="H26" s="77">
        <f t="shared" si="15"/>
        <v>0.3631772148603265</v>
      </c>
      <c r="I26" s="69" t="str">
        <f t="shared" si="16"/>
        <v>327 / 549</v>
      </c>
      <c r="J26" s="77">
        <f t="shared" si="17"/>
        <v>0.41945663049334259</v>
      </c>
      <c r="K26" s="74">
        <v>0.23599999999999999</v>
      </c>
      <c r="L26" s="75" t="s">
        <v>51</v>
      </c>
      <c r="M26" s="75" t="s">
        <v>66</v>
      </c>
      <c r="N26" s="78" t="s">
        <v>67</v>
      </c>
      <c r="O26" s="75" t="s">
        <v>95</v>
      </c>
      <c r="Q26" s="28"/>
      <c r="S26" s="32"/>
      <c r="T26" s="17"/>
    </row>
    <row r="27" spans="2:20" s="25" customFormat="1" ht="45.95" customHeight="1" x14ac:dyDescent="0.25">
      <c r="B27" s="158"/>
      <c r="C27" s="58" t="s">
        <v>154</v>
      </c>
      <c r="D27" s="69" t="s">
        <v>18</v>
      </c>
      <c r="E27" s="70"/>
      <c r="F27" s="71">
        <f t="shared" si="13"/>
        <v>0.5</v>
      </c>
      <c r="G27" s="69" t="str">
        <f t="shared" si="14"/>
        <v>11 / 19</v>
      </c>
      <c r="H27" s="77">
        <f t="shared" si="15"/>
        <v>1.1578947368421053</v>
      </c>
      <c r="I27" s="69" t="str">
        <f t="shared" si="16"/>
        <v>20 / 34</v>
      </c>
      <c r="J27" s="77">
        <f t="shared" si="17"/>
        <v>1.1764705882352942</v>
      </c>
      <c r="K27" s="74">
        <v>5.2999999999999999E-2</v>
      </c>
      <c r="L27" s="75" t="s">
        <v>52</v>
      </c>
      <c r="M27" s="75" t="s">
        <v>68</v>
      </c>
      <c r="N27" s="76" t="s">
        <v>69</v>
      </c>
      <c r="O27" s="75" t="s">
        <v>95</v>
      </c>
      <c r="Q27" s="28"/>
      <c r="S27" s="32"/>
      <c r="T27" s="17"/>
    </row>
    <row r="28" spans="2:20" s="25" customFormat="1" ht="45.95" customHeight="1" x14ac:dyDescent="0.25">
      <c r="B28" s="158"/>
      <c r="C28" s="58" t="s">
        <v>155</v>
      </c>
      <c r="D28" s="69" t="s">
        <v>18</v>
      </c>
      <c r="E28" s="70"/>
      <c r="F28" s="71">
        <f t="shared" si="13"/>
        <v>1.5</v>
      </c>
      <c r="G28" s="69" t="str">
        <f t="shared" si="14"/>
        <v>23 / 115</v>
      </c>
      <c r="H28" s="77">
        <f t="shared" si="15"/>
        <v>0.13333333333333333</v>
      </c>
      <c r="I28" s="69" t="str">
        <f t="shared" si="16"/>
        <v>41 / 112</v>
      </c>
      <c r="J28" s="77">
        <f t="shared" si="17"/>
        <v>0.24404761904761904</v>
      </c>
      <c r="K28" s="74">
        <v>0.06</v>
      </c>
      <c r="L28" s="75" t="s">
        <v>53</v>
      </c>
      <c r="M28" s="75" t="s">
        <v>70</v>
      </c>
      <c r="N28" s="78" t="s">
        <v>71</v>
      </c>
      <c r="O28" s="75" t="s">
        <v>94</v>
      </c>
      <c r="Q28" s="28"/>
      <c r="S28" s="32"/>
      <c r="T28" s="17"/>
    </row>
    <row r="29" spans="2:20" s="25" customFormat="1" ht="45.95" customHeight="1" x14ac:dyDescent="0.25">
      <c r="B29" s="158"/>
      <c r="C29" s="58" t="s">
        <v>156</v>
      </c>
      <c r="D29" s="69" t="s">
        <v>18</v>
      </c>
      <c r="E29" s="70"/>
      <c r="F29" s="71">
        <f t="shared" si="13"/>
        <v>1</v>
      </c>
      <c r="G29" s="69" t="str">
        <f t="shared" si="14"/>
        <v>20 / 95</v>
      </c>
      <c r="H29" s="77">
        <f t="shared" si="15"/>
        <v>0.21052631578947367</v>
      </c>
      <c r="I29" s="69" t="str">
        <f t="shared" si="16"/>
        <v>22 / 93</v>
      </c>
      <c r="J29" s="77">
        <f t="shared" si="17"/>
        <v>0.23655913978494625</v>
      </c>
      <c r="K29" s="74">
        <v>4.3999999999999997E-2</v>
      </c>
      <c r="L29" s="75" t="s">
        <v>54</v>
      </c>
      <c r="M29" s="75" t="s">
        <v>72</v>
      </c>
      <c r="N29" s="76" t="s">
        <v>73</v>
      </c>
      <c r="O29" s="75" t="s">
        <v>95</v>
      </c>
      <c r="Q29" s="28"/>
      <c r="S29" s="32"/>
      <c r="T29" s="17"/>
    </row>
    <row r="30" spans="2:20" s="25" customFormat="1" ht="45.95" customHeight="1" x14ac:dyDescent="0.25">
      <c r="B30" s="158"/>
      <c r="C30" s="58" t="s">
        <v>157</v>
      </c>
      <c r="D30" s="69" t="s">
        <v>18</v>
      </c>
      <c r="E30" s="70"/>
      <c r="F30" s="71">
        <f t="shared" si="13"/>
        <v>1.5</v>
      </c>
      <c r="G30" s="69" t="str">
        <f t="shared" si="14"/>
        <v>13 / 44</v>
      </c>
      <c r="H30" s="77">
        <f t="shared" si="15"/>
        <v>0.19696969696969696</v>
      </c>
      <c r="I30" s="69" t="str">
        <f t="shared" si="16"/>
        <v>21 / 48</v>
      </c>
      <c r="J30" s="77">
        <f t="shared" si="17"/>
        <v>0.29166666666666669</v>
      </c>
      <c r="K30" s="74">
        <v>0.04</v>
      </c>
      <c r="L30" s="75" t="s">
        <v>55</v>
      </c>
      <c r="M30" s="75" t="s">
        <v>74</v>
      </c>
      <c r="N30" s="76" t="s">
        <v>75</v>
      </c>
      <c r="O30" s="75" t="s">
        <v>96</v>
      </c>
      <c r="Q30" s="28"/>
      <c r="S30" s="32"/>
      <c r="T30" s="17"/>
    </row>
    <row r="31" spans="2:20" s="25" customFormat="1" ht="45.95" customHeight="1" x14ac:dyDescent="0.25">
      <c r="B31" s="158"/>
      <c r="C31" s="58" t="s">
        <v>158</v>
      </c>
      <c r="D31" s="69" t="s">
        <v>18</v>
      </c>
      <c r="E31" s="70"/>
      <c r="F31" s="71">
        <f t="shared" si="13"/>
        <v>1</v>
      </c>
      <c r="G31" s="69" t="str">
        <f t="shared" si="14"/>
        <v>10 / 28</v>
      </c>
      <c r="H31" s="77">
        <f t="shared" si="15"/>
        <v>0.35714285714285715</v>
      </c>
      <c r="I31" s="69" t="str">
        <f t="shared" si="16"/>
        <v>14 / 31</v>
      </c>
      <c r="J31" s="77">
        <f t="shared" si="17"/>
        <v>0.45161290322580644</v>
      </c>
      <c r="K31" s="74">
        <v>3.3000000000000002E-2</v>
      </c>
      <c r="L31" s="75" t="s">
        <v>56</v>
      </c>
      <c r="M31" s="75" t="s">
        <v>76</v>
      </c>
      <c r="N31" s="76" t="s">
        <v>77</v>
      </c>
      <c r="O31" s="75" t="s">
        <v>95</v>
      </c>
      <c r="Q31" s="28"/>
      <c r="S31" s="32"/>
      <c r="T31" s="17"/>
    </row>
    <row r="32" spans="2:20" s="25" customFormat="1" ht="51" customHeight="1" x14ac:dyDescent="0.25">
      <c r="B32" s="158"/>
      <c r="C32" s="58" t="s">
        <v>159</v>
      </c>
      <c r="D32" s="69" t="s">
        <v>18</v>
      </c>
      <c r="E32" s="70"/>
      <c r="F32" s="71">
        <f t="shared" si="13"/>
        <v>0.5</v>
      </c>
      <c r="G32" s="69" t="str">
        <f t="shared" si="14"/>
        <v>22 / 144</v>
      </c>
      <c r="H32" s="77">
        <f t="shared" si="15"/>
        <v>0.30555555555555558</v>
      </c>
      <c r="I32" s="69" t="str">
        <f t="shared" si="16"/>
        <v>36 / 94</v>
      </c>
      <c r="J32" s="77">
        <f t="shared" si="17"/>
        <v>0.76595744680851063</v>
      </c>
      <c r="K32" s="74">
        <v>5.5E-2</v>
      </c>
      <c r="L32" s="75" t="s">
        <v>57</v>
      </c>
      <c r="M32" s="75" t="s">
        <v>78</v>
      </c>
      <c r="N32" s="78" t="s">
        <v>79</v>
      </c>
      <c r="O32" s="75" t="s">
        <v>96</v>
      </c>
      <c r="Q32" s="28"/>
      <c r="S32" s="32"/>
      <c r="T32" s="29"/>
    </row>
    <row r="33" spans="2:25" s="25" customFormat="1" ht="45.95" customHeight="1" x14ac:dyDescent="0.25">
      <c r="B33" s="158"/>
      <c r="C33" s="58" t="s">
        <v>160</v>
      </c>
      <c r="D33" s="69" t="s">
        <v>18</v>
      </c>
      <c r="E33" s="70"/>
      <c r="F33" s="71">
        <f t="shared" si="13"/>
        <v>0.75</v>
      </c>
      <c r="G33" s="69" t="str">
        <f t="shared" si="14"/>
        <v>35 / 50</v>
      </c>
      <c r="H33" s="77">
        <f t="shared" si="15"/>
        <v>0.93333333333333335</v>
      </c>
      <c r="I33" s="69" t="str">
        <f t="shared" si="16"/>
        <v>25 / 31</v>
      </c>
      <c r="J33" s="77">
        <f t="shared" si="17"/>
        <v>1.075268817204301</v>
      </c>
      <c r="K33" s="74">
        <v>0.129</v>
      </c>
      <c r="L33" s="75" t="s">
        <v>58</v>
      </c>
      <c r="M33" s="75" t="s">
        <v>80</v>
      </c>
      <c r="N33" s="76" t="s">
        <v>81</v>
      </c>
      <c r="O33" s="75" t="s">
        <v>94</v>
      </c>
      <c r="Q33" s="28"/>
      <c r="S33" s="32"/>
      <c r="T33" s="29"/>
    </row>
    <row r="34" spans="2:25" s="25" customFormat="1" ht="45.95" customHeight="1" x14ac:dyDescent="0.25">
      <c r="B34" s="159"/>
      <c r="C34" s="58" t="s">
        <v>161</v>
      </c>
      <c r="D34" s="69" t="s">
        <v>18</v>
      </c>
      <c r="E34" s="70"/>
      <c r="F34" s="71">
        <f t="shared" si="13"/>
        <v>1</v>
      </c>
      <c r="G34" s="69" t="str">
        <f t="shared" si="14"/>
        <v>21 / 47</v>
      </c>
      <c r="H34" s="77">
        <f t="shared" si="15"/>
        <v>0.44680851063829785</v>
      </c>
      <c r="I34" s="69" t="str">
        <f t="shared" si="16"/>
        <v>23 / 45</v>
      </c>
      <c r="J34" s="77">
        <f t="shared" si="17"/>
        <v>0.51111111111111107</v>
      </c>
      <c r="K34" s="74">
        <v>6.3E-2</v>
      </c>
      <c r="L34" s="75" t="s">
        <v>59</v>
      </c>
      <c r="M34" s="75" t="s">
        <v>82</v>
      </c>
      <c r="N34" s="76" t="s">
        <v>83</v>
      </c>
      <c r="O34" s="75" t="s">
        <v>94</v>
      </c>
      <c r="Q34" s="28"/>
    </row>
    <row r="35" spans="2:25" s="25" customFormat="1" ht="39.950000000000003" customHeight="1" x14ac:dyDescent="0.25">
      <c r="B35" s="79" t="s">
        <v>19</v>
      </c>
      <c r="C35" s="80">
        <f>COUNT(H23:H34)</f>
        <v>12</v>
      </c>
      <c r="D35" s="69"/>
      <c r="E35" s="81" t="s">
        <v>112</v>
      </c>
      <c r="F35" s="82">
        <f t="shared" ref="F35" si="18">H17</f>
        <v>1.1609230220955096</v>
      </c>
      <c r="G35" s="83" t="str">
        <f t="shared" ref="G35" si="19">P17</f>
        <v>558 / 1425</v>
      </c>
      <c r="H35" s="84">
        <f t="shared" ref="H35" si="20">L17</f>
        <v>0.34071758298121785</v>
      </c>
      <c r="I35" s="83" t="str">
        <f t="shared" ref="I35" si="21">Q17</f>
        <v>676 / 1381</v>
      </c>
      <c r="J35" s="84">
        <f t="shared" ref="J35" si="22">M17</f>
        <v>0.4173277442694604</v>
      </c>
      <c r="K35" s="85">
        <v>1</v>
      </c>
      <c r="L35" s="86" t="s">
        <v>104</v>
      </c>
      <c r="M35" s="87"/>
      <c r="N35" s="88"/>
      <c r="O35" s="88"/>
      <c r="Q35" s="30"/>
      <c r="R35" s="27"/>
    </row>
    <row r="36" spans="2:25" ht="7.5" customHeight="1" thickBot="1" x14ac:dyDescent="0.25">
      <c r="B36" s="89"/>
      <c r="C36" s="89"/>
      <c r="D36" s="90"/>
      <c r="E36" s="91"/>
      <c r="F36" s="91"/>
      <c r="G36" s="92"/>
      <c r="H36" s="93"/>
      <c r="I36" s="92"/>
      <c r="J36" s="94"/>
      <c r="K36" s="95"/>
      <c r="L36" s="96"/>
      <c r="M36" s="97"/>
      <c r="N36" s="98"/>
      <c r="O36" s="98"/>
    </row>
    <row r="37" spans="2:25" s="24" customFormat="1" ht="49.5" customHeight="1" thickBot="1" x14ac:dyDescent="0.25">
      <c r="B37" s="99"/>
      <c r="C37" s="163" t="s">
        <v>120</v>
      </c>
      <c r="D37" s="164"/>
      <c r="E37" s="164"/>
      <c r="F37" s="164"/>
      <c r="G37" s="164"/>
      <c r="H37" s="164"/>
      <c r="I37" s="165"/>
      <c r="J37" s="100" t="s">
        <v>22</v>
      </c>
      <c r="K37" s="101" t="s">
        <v>30</v>
      </c>
      <c r="L37" s="102" t="s">
        <v>14</v>
      </c>
      <c r="M37" s="103" t="s">
        <v>15</v>
      </c>
      <c r="N37" s="104" t="s">
        <v>16</v>
      </c>
      <c r="O37" s="98"/>
    </row>
    <row r="38" spans="2:25" ht="39.950000000000003" customHeight="1" x14ac:dyDescent="0.2">
      <c r="B38" s="166" t="s">
        <v>20</v>
      </c>
      <c r="C38" s="168" t="s">
        <v>34</v>
      </c>
      <c r="D38" s="169"/>
      <c r="E38" s="169"/>
      <c r="F38" s="169"/>
      <c r="G38" s="169"/>
      <c r="H38" s="169"/>
      <c r="I38" s="169"/>
      <c r="J38" s="105" t="s">
        <v>105</v>
      </c>
      <c r="K38" s="105" t="s">
        <v>106</v>
      </c>
      <c r="L38" s="106" t="s">
        <v>31</v>
      </c>
      <c r="M38" s="107" t="s">
        <v>107</v>
      </c>
      <c r="N38" s="108" t="s">
        <v>32</v>
      </c>
      <c r="O38" s="109" t="s">
        <v>36</v>
      </c>
    </row>
    <row r="39" spans="2:25" ht="39.950000000000003" customHeight="1" thickBot="1" x14ac:dyDescent="0.25">
      <c r="B39" s="167"/>
      <c r="C39" s="170" t="s">
        <v>33</v>
      </c>
      <c r="D39" s="171"/>
      <c r="E39" s="171"/>
      <c r="F39" s="171"/>
      <c r="G39" s="171"/>
      <c r="H39" s="171"/>
      <c r="I39" s="171"/>
      <c r="J39" s="110" t="s">
        <v>108</v>
      </c>
      <c r="K39" s="110" t="s">
        <v>109</v>
      </c>
      <c r="L39" s="111" t="s">
        <v>31</v>
      </c>
      <c r="M39" s="112" t="s">
        <v>110</v>
      </c>
      <c r="N39" s="113" t="s">
        <v>35</v>
      </c>
      <c r="O39" s="114" t="s">
        <v>37</v>
      </c>
    </row>
    <row r="40" spans="2:25" ht="8.25" customHeight="1" x14ac:dyDescent="0.2">
      <c r="B40" s="115"/>
      <c r="C40" s="116"/>
      <c r="D40" s="116"/>
      <c r="E40" s="116"/>
      <c r="F40" s="116"/>
      <c r="G40" s="116"/>
      <c r="H40" s="116"/>
      <c r="I40" s="116"/>
      <c r="J40" s="117"/>
      <c r="K40" s="117"/>
      <c r="L40" s="118"/>
      <c r="M40" s="116"/>
      <c r="N40" s="116"/>
      <c r="O40" s="116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25.5" customHeight="1" x14ac:dyDescent="0.2">
      <c r="B41" s="172" t="s">
        <v>149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</row>
    <row r="42" spans="2:25" ht="18" customHeight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</sheetData>
  <mergeCells count="21">
    <mergeCell ref="L3:M3"/>
    <mergeCell ref="B20:O20"/>
    <mergeCell ref="B21:B22"/>
    <mergeCell ref="C21:C22"/>
    <mergeCell ref="D21:D22"/>
    <mergeCell ref="E21:E22"/>
    <mergeCell ref="F21:F22"/>
    <mergeCell ref="K21:K22"/>
    <mergeCell ref="C3:E3"/>
    <mergeCell ref="F3:G3"/>
    <mergeCell ref="I3:K3"/>
    <mergeCell ref="L21:N21"/>
    <mergeCell ref="O21:O22"/>
    <mergeCell ref="B23:B34"/>
    <mergeCell ref="G21:H21"/>
    <mergeCell ref="I21:J21"/>
    <mergeCell ref="C37:I37"/>
    <mergeCell ref="B38:B39"/>
    <mergeCell ref="C38:I38"/>
    <mergeCell ref="C39:I39"/>
    <mergeCell ref="B41:O41"/>
  </mergeCells>
  <pageMargins left="0.7" right="0.7" top="0.75" bottom="0.75" header="0.3" footer="0.3"/>
  <pageSetup paperSize="9" orientation="portrait" horizontalDpi="0" verticalDpi="0" r:id="rId1"/>
  <ignoredErrors>
    <ignoredError sqref="E17 H17" formula="1"/>
    <ignoredError sqref="J40:K40 J38:K39" numberStoredAsText="1"/>
    <ignoredError sqref="O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28"/>
  <sheetViews>
    <sheetView zoomScale="80" zoomScaleNormal="80" workbookViewId="0"/>
  </sheetViews>
  <sheetFormatPr baseColWidth="10" defaultColWidth="18.140625" defaultRowHeight="28.5" customHeight="1" x14ac:dyDescent="0.2"/>
  <cols>
    <col min="1" max="1" width="5.5703125" style="1" customWidth="1"/>
    <col min="2" max="2" width="22.28515625" style="1" customWidth="1"/>
    <col min="3" max="3" width="29" style="2" customWidth="1"/>
    <col min="4" max="4" width="14" style="2" customWidth="1"/>
    <col min="5" max="5" width="11.7109375" style="1" customWidth="1"/>
    <col min="6" max="6" width="13.7109375" style="1" customWidth="1"/>
    <col min="7" max="7" width="18.42578125" style="1" customWidth="1"/>
    <col min="8" max="8" width="14.28515625" style="1" customWidth="1"/>
    <col min="9" max="9" width="21.140625" style="1" customWidth="1"/>
    <col min="10" max="10" width="13.140625" style="1" customWidth="1"/>
    <col min="11" max="11" width="13.42578125" style="1" customWidth="1"/>
    <col min="12" max="12" width="25.42578125" style="1" customWidth="1"/>
    <col min="13" max="13" width="30" style="1" customWidth="1"/>
    <col min="14" max="14" width="25.42578125" style="1" customWidth="1"/>
    <col min="15" max="15" width="17.85546875" style="1" customWidth="1"/>
    <col min="16" max="17" width="18.140625" style="1"/>
    <col min="18" max="18" width="26.42578125" style="1" customWidth="1"/>
    <col min="19" max="258" width="18.140625" style="1"/>
    <col min="259" max="259" width="23.42578125" style="1" customWidth="1"/>
    <col min="260" max="260" width="24.85546875" style="1" customWidth="1"/>
    <col min="261" max="261" width="14" style="1" customWidth="1"/>
    <col min="262" max="262" width="10.42578125" style="1" customWidth="1"/>
    <col min="263" max="263" width="20.85546875" style="1" customWidth="1"/>
    <col min="264" max="264" width="11.140625" style="1" customWidth="1"/>
    <col min="265" max="265" width="21.140625" style="1" customWidth="1"/>
    <col min="266" max="266" width="11.42578125" style="1" customWidth="1"/>
    <col min="267" max="267" width="13.42578125" style="1" customWidth="1"/>
    <col min="268" max="268" width="21.85546875" style="1" customWidth="1"/>
    <col min="269" max="269" width="26.42578125" style="1" customWidth="1"/>
    <col min="270" max="270" width="25.42578125" style="1" customWidth="1"/>
    <col min="271" max="271" width="17.85546875" style="1" customWidth="1"/>
    <col min="272" max="273" width="18.140625" style="1"/>
    <col min="274" max="274" width="26.42578125" style="1" customWidth="1"/>
    <col min="275" max="514" width="18.140625" style="1"/>
    <col min="515" max="515" width="23.42578125" style="1" customWidth="1"/>
    <col min="516" max="516" width="24.85546875" style="1" customWidth="1"/>
    <col min="517" max="517" width="14" style="1" customWidth="1"/>
    <col min="518" max="518" width="10.42578125" style="1" customWidth="1"/>
    <col min="519" max="519" width="20.85546875" style="1" customWidth="1"/>
    <col min="520" max="520" width="11.140625" style="1" customWidth="1"/>
    <col min="521" max="521" width="21.140625" style="1" customWidth="1"/>
    <col min="522" max="522" width="11.42578125" style="1" customWidth="1"/>
    <col min="523" max="523" width="13.42578125" style="1" customWidth="1"/>
    <col min="524" max="524" width="21.85546875" style="1" customWidth="1"/>
    <col min="525" max="525" width="26.42578125" style="1" customWidth="1"/>
    <col min="526" max="526" width="25.42578125" style="1" customWidth="1"/>
    <col min="527" max="527" width="17.85546875" style="1" customWidth="1"/>
    <col min="528" max="529" width="18.140625" style="1"/>
    <col min="530" max="530" width="26.42578125" style="1" customWidth="1"/>
    <col min="531" max="770" width="18.140625" style="1"/>
    <col min="771" max="771" width="23.42578125" style="1" customWidth="1"/>
    <col min="772" max="772" width="24.85546875" style="1" customWidth="1"/>
    <col min="773" max="773" width="14" style="1" customWidth="1"/>
    <col min="774" max="774" width="10.42578125" style="1" customWidth="1"/>
    <col min="775" max="775" width="20.85546875" style="1" customWidth="1"/>
    <col min="776" max="776" width="11.140625" style="1" customWidth="1"/>
    <col min="777" max="777" width="21.140625" style="1" customWidth="1"/>
    <col min="778" max="778" width="11.42578125" style="1" customWidth="1"/>
    <col min="779" max="779" width="13.42578125" style="1" customWidth="1"/>
    <col min="780" max="780" width="21.85546875" style="1" customWidth="1"/>
    <col min="781" max="781" width="26.42578125" style="1" customWidth="1"/>
    <col min="782" max="782" width="25.42578125" style="1" customWidth="1"/>
    <col min="783" max="783" width="17.85546875" style="1" customWidth="1"/>
    <col min="784" max="785" width="18.140625" style="1"/>
    <col min="786" max="786" width="26.42578125" style="1" customWidth="1"/>
    <col min="787" max="1026" width="18.140625" style="1"/>
    <col min="1027" max="1027" width="23.42578125" style="1" customWidth="1"/>
    <col min="1028" max="1028" width="24.85546875" style="1" customWidth="1"/>
    <col min="1029" max="1029" width="14" style="1" customWidth="1"/>
    <col min="1030" max="1030" width="10.42578125" style="1" customWidth="1"/>
    <col min="1031" max="1031" width="20.85546875" style="1" customWidth="1"/>
    <col min="1032" max="1032" width="11.140625" style="1" customWidth="1"/>
    <col min="1033" max="1033" width="21.140625" style="1" customWidth="1"/>
    <col min="1034" max="1034" width="11.42578125" style="1" customWidth="1"/>
    <col min="1035" max="1035" width="13.42578125" style="1" customWidth="1"/>
    <col min="1036" max="1036" width="21.85546875" style="1" customWidth="1"/>
    <col min="1037" max="1037" width="26.42578125" style="1" customWidth="1"/>
    <col min="1038" max="1038" width="25.42578125" style="1" customWidth="1"/>
    <col min="1039" max="1039" width="17.85546875" style="1" customWidth="1"/>
    <col min="1040" max="1041" width="18.140625" style="1"/>
    <col min="1042" max="1042" width="26.42578125" style="1" customWidth="1"/>
    <col min="1043" max="1282" width="18.140625" style="1"/>
    <col min="1283" max="1283" width="23.42578125" style="1" customWidth="1"/>
    <col min="1284" max="1284" width="24.85546875" style="1" customWidth="1"/>
    <col min="1285" max="1285" width="14" style="1" customWidth="1"/>
    <col min="1286" max="1286" width="10.42578125" style="1" customWidth="1"/>
    <col min="1287" max="1287" width="20.85546875" style="1" customWidth="1"/>
    <col min="1288" max="1288" width="11.140625" style="1" customWidth="1"/>
    <col min="1289" max="1289" width="21.140625" style="1" customWidth="1"/>
    <col min="1290" max="1290" width="11.42578125" style="1" customWidth="1"/>
    <col min="1291" max="1291" width="13.42578125" style="1" customWidth="1"/>
    <col min="1292" max="1292" width="21.85546875" style="1" customWidth="1"/>
    <col min="1293" max="1293" width="26.42578125" style="1" customWidth="1"/>
    <col min="1294" max="1294" width="25.42578125" style="1" customWidth="1"/>
    <col min="1295" max="1295" width="17.85546875" style="1" customWidth="1"/>
    <col min="1296" max="1297" width="18.140625" style="1"/>
    <col min="1298" max="1298" width="26.42578125" style="1" customWidth="1"/>
    <col min="1299" max="1538" width="18.140625" style="1"/>
    <col min="1539" max="1539" width="23.42578125" style="1" customWidth="1"/>
    <col min="1540" max="1540" width="24.85546875" style="1" customWidth="1"/>
    <col min="1541" max="1541" width="14" style="1" customWidth="1"/>
    <col min="1542" max="1542" width="10.42578125" style="1" customWidth="1"/>
    <col min="1543" max="1543" width="20.85546875" style="1" customWidth="1"/>
    <col min="1544" max="1544" width="11.140625" style="1" customWidth="1"/>
    <col min="1545" max="1545" width="21.140625" style="1" customWidth="1"/>
    <col min="1546" max="1546" width="11.42578125" style="1" customWidth="1"/>
    <col min="1547" max="1547" width="13.42578125" style="1" customWidth="1"/>
    <col min="1548" max="1548" width="21.85546875" style="1" customWidth="1"/>
    <col min="1549" max="1549" width="26.42578125" style="1" customWidth="1"/>
    <col min="1550" max="1550" width="25.42578125" style="1" customWidth="1"/>
    <col min="1551" max="1551" width="17.85546875" style="1" customWidth="1"/>
    <col min="1552" max="1553" width="18.140625" style="1"/>
    <col min="1554" max="1554" width="26.42578125" style="1" customWidth="1"/>
    <col min="1555" max="1794" width="18.140625" style="1"/>
    <col min="1795" max="1795" width="23.42578125" style="1" customWidth="1"/>
    <col min="1796" max="1796" width="24.85546875" style="1" customWidth="1"/>
    <col min="1797" max="1797" width="14" style="1" customWidth="1"/>
    <col min="1798" max="1798" width="10.42578125" style="1" customWidth="1"/>
    <col min="1799" max="1799" width="20.85546875" style="1" customWidth="1"/>
    <col min="1800" max="1800" width="11.140625" style="1" customWidth="1"/>
    <col min="1801" max="1801" width="21.140625" style="1" customWidth="1"/>
    <col min="1802" max="1802" width="11.42578125" style="1" customWidth="1"/>
    <col min="1803" max="1803" width="13.42578125" style="1" customWidth="1"/>
    <col min="1804" max="1804" width="21.85546875" style="1" customWidth="1"/>
    <col min="1805" max="1805" width="26.42578125" style="1" customWidth="1"/>
    <col min="1806" max="1806" width="25.42578125" style="1" customWidth="1"/>
    <col min="1807" max="1807" width="17.85546875" style="1" customWidth="1"/>
    <col min="1808" max="1809" width="18.140625" style="1"/>
    <col min="1810" max="1810" width="26.42578125" style="1" customWidth="1"/>
    <col min="1811" max="2050" width="18.140625" style="1"/>
    <col min="2051" max="2051" width="23.42578125" style="1" customWidth="1"/>
    <col min="2052" max="2052" width="24.85546875" style="1" customWidth="1"/>
    <col min="2053" max="2053" width="14" style="1" customWidth="1"/>
    <col min="2054" max="2054" width="10.42578125" style="1" customWidth="1"/>
    <col min="2055" max="2055" width="20.85546875" style="1" customWidth="1"/>
    <col min="2056" max="2056" width="11.140625" style="1" customWidth="1"/>
    <col min="2057" max="2057" width="21.140625" style="1" customWidth="1"/>
    <col min="2058" max="2058" width="11.42578125" style="1" customWidth="1"/>
    <col min="2059" max="2059" width="13.42578125" style="1" customWidth="1"/>
    <col min="2060" max="2060" width="21.85546875" style="1" customWidth="1"/>
    <col min="2061" max="2061" width="26.42578125" style="1" customWidth="1"/>
    <col min="2062" max="2062" width="25.42578125" style="1" customWidth="1"/>
    <col min="2063" max="2063" width="17.85546875" style="1" customWidth="1"/>
    <col min="2064" max="2065" width="18.140625" style="1"/>
    <col min="2066" max="2066" width="26.42578125" style="1" customWidth="1"/>
    <col min="2067" max="2306" width="18.140625" style="1"/>
    <col min="2307" max="2307" width="23.42578125" style="1" customWidth="1"/>
    <col min="2308" max="2308" width="24.85546875" style="1" customWidth="1"/>
    <col min="2309" max="2309" width="14" style="1" customWidth="1"/>
    <col min="2310" max="2310" width="10.42578125" style="1" customWidth="1"/>
    <col min="2311" max="2311" width="20.85546875" style="1" customWidth="1"/>
    <col min="2312" max="2312" width="11.140625" style="1" customWidth="1"/>
    <col min="2313" max="2313" width="21.140625" style="1" customWidth="1"/>
    <col min="2314" max="2314" width="11.42578125" style="1" customWidth="1"/>
    <col min="2315" max="2315" width="13.42578125" style="1" customWidth="1"/>
    <col min="2316" max="2316" width="21.85546875" style="1" customWidth="1"/>
    <col min="2317" max="2317" width="26.42578125" style="1" customWidth="1"/>
    <col min="2318" max="2318" width="25.42578125" style="1" customWidth="1"/>
    <col min="2319" max="2319" width="17.85546875" style="1" customWidth="1"/>
    <col min="2320" max="2321" width="18.140625" style="1"/>
    <col min="2322" max="2322" width="26.42578125" style="1" customWidth="1"/>
    <col min="2323" max="2562" width="18.140625" style="1"/>
    <col min="2563" max="2563" width="23.42578125" style="1" customWidth="1"/>
    <col min="2564" max="2564" width="24.85546875" style="1" customWidth="1"/>
    <col min="2565" max="2565" width="14" style="1" customWidth="1"/>
    <col min="2566" max="2566" width="10.42578125" style="1" customWidth="1"/>
    <col min="2567" max="2567" width="20.85546875" style="1" customWidth="1"/>
    <col min="2568" max="2568" width="11.140625" style="1" customWidth="1"/>
    <col min="2569" max="2569" width="21.140625" style="1" customWidth="1"/>
    <col min="2570" max="2570" width="11.42578125" style="1" customWidth="1"/>
    <col min="2571" max="2571" width="13.42578125" style="1" customWidth="1"/>
    <col min="2572" max="2572" width="21.85546875" style="1" customWidth="1"/>
    <col min="2573" max="2573" width="26.42578125" style="1" customWidth="1"/>
    <col min="2574" max="2574" width="25.42578125" style="1" customWidth="1"/>
    <col min="2575" max="2575" width="17.85546875" style="1" customWidth="1"/>
    <col min="2576" max="2577" width="18.140625" style="1"/>
    <col min="2578" max="2578" width="26.42578125" style="1" customWidth="1"/>
    <col min="2579" max="2818" width="18.140625" style="1"/>
    <col min="2819" max="2819" width="23.42578125" style="1" customWidth="1"/>
    <col min="2820" max="2820" width="24.85546875" style="1" customWidth="1"/>
    <col min="2821" max="2821" width="14" style="1" customWidth="1"/>
    <col min="2822" max="2822" width="10.42578125" style="1" customWidth="1"/>
    <col min="2823" max="2823" width="20.85546875" style="1" customWidth="1"/>
    <col min="2824" max="2824" width="11.140625" style="1" customWidth="1"/>
    <col min="2825" max="2825" width="21.140625" style="1" customWidth="1"/>
    <col min="2826" max="2826" width="11.42578125" style="1" customWidth="1"/>
    <col min="2827" max="2827" width="13.42578125" style="1" customWidth="1"/>
    <col min="2828" max="2828" width="21.85546875" style="1" customWidth="1"/>
    <col min="2829" max="2829" width="26.42578125" style="1" customWidth="1"/>
    <col min="2830" max="2830" width="25.42578125" style="1" customWidth="1"/>
    <col min="2831" max="2831" width="17.85546875" style="1" customWidth="1"/>
    <col min="2832" max="2833" width="18.140625" style="1"/>
    <col min="2834" max="2834" width="26.42578125" style="1" customWidth="1"/>
    <col min="2835" max="3074" width="18.140625" style="1"/>
    <col min="3075" max="3075" width="23.42578125" style="1" customWidth="1"/>
    <col min="3076" max="3076" width="24.85546875" style="1" customWidth="1"/>
    <col min="3077" max="3077" width="14" style="1" customWidth="1"/>
    <col min="3078" max="3078" width="10.42578125" style="1" customWidth="1"/>
    <col min="3079" max="3079" width="20.85546875" style="1" customWidth="1"/>
    <col min="3080" max="3080" width="11.140625" style="1" customWidth="1"/>
    <col min="3081" max="3081" width="21.140625" style="1" customWidth="1"/>
    <col min="3082" max="3082" width="11.42578125" style="1" customWidth="1"/>
    <col min="3083" max="3083" width="13.42578125" style="1" customWidth="1"/>
    <col min="3084" max="3084" width="21.85546875" style="1" customWidth="1"/>
    <col min="3085" max="3085" width="26.42578125" style="1" customWidth="1"/>
    <col min="3086" max="3086" width="25.42578125" style="1" customWidth="1"/>
    <col min="3087" max="3087" width="17.85546875" style="1" customWidth="1"/>
    <col min="3088" max="3089" width="18.140625" style="1"/>
    <col min="3090" max="3090" width="26.42578125" style="1" customWidth="1"/>
    <col min="3091" max="3330" width="18.140625" style="1"/>
    <col min="3331" max="3331" width="23.42578125" style="1" customWidth="1"/>
    <col min="3332" max="3332" width="24.85546875" style="1" customWidth="1"/>
    <col min="3333" max="3333" width="14" style="1" customWidth="1"/>
    <col min="3334" max="3334" width="10.42578125" style="1" customWidth="1"/>
    <col min="3335" max="3335" width="20.85546875" style="1" customWidth="1"/>
    <col min="3336" max="3336" width="11.140625" style="1" customWidth="1"/>
    <col min="3337" max="3337" width="21.140625" style="1" customWidth="1"/>
    <col min="3338" max="3338" width="11.42578125" style="1" customWidth="1"/>
    <col min="3339" max="3339" width="13.42578125" style="1" customWidth="1"/>
    <col min="3340" max="3340" width="21.85546875" style="1" customWidth="1"/>
    <col min="3341" max="3341" width="26.42578125" style="1" customWidth="1"/>
    <col min="3342" max="3342" width="25.42578125" style="1" customWidth="1"/>
    <col min="3343" max="3343" width="17.85546875" style="1" customWidth="1"/>
    <col min="3344" max="3345" width="18.140625" style="1"/>
    <col min="3346" max="3346" width="26.42578125" style="1" customWidth="1"/>
    <col min="3347" max="3586" width="18.140625" style="1"/>
    <col min="3587" max="3587" width="23.42578125" style="1" customWidth="1"/>
    <col min="3588" max="3588" width="24.85546875" style="1" customWidth="1"/>
    <col min="3589" max="3589" width="14" style="1" customWidth="1"/>
    <col min="3590" max="3590" width="10.42578125" style="1" customWidth="1"/>
    <col min="3591" max="3591" width="20.85546875" style="1" customWidth="1"/>
    <col min="3592" max="3592" width="11.140625" style="1" customWidth="1"/>
    <col min="3593" max="3593" width="21.140625" style="1" customWidth="1"/>
    <col min="3594" max="3594" width="11.42578125" style="1" customWidth="1"/>
    <col min="3595" max="3595" width="13.42578125" style="1" customWidth="1"/>
    <col min="3596" max="3596" width="21.85546875" style="1" customWidth="1"/>
    <col min="3597" max="3597" width="26.42578125" style="1" customWidth="1"/>
    <col min="3598" max="3598" width="25.42578125" style="1" customWidth="1"/>
    <col min="3599" max="3599" width="17.85546875" style="1" customWidth="1"/>
    <col min="3600" max="3601" width="18.140625" style="1"/>
    <col min="3602" max="3602" width="26.42578125" style="1" customWidth="1"/>
    <col min="3603" max="3842" width="18.140625" style="1"/>
    <col min="3843" max="3843" width="23.42578125" style="1" customWidth="1"/>
    <col min="3844" max="3844" width="24.85546875" style="1" customWidth="1"/>
    <col min="3845" max="3845" width="14" style="1" customWidth="1"/>
    <col min="3846" max="3846" width="10.42578125" style="1" customWidth="1"/>
    <col min="3847" max="3847" width="20.85546875" style="1" customWidth="1"/>
    <col min="3848" max="3848" width="11.140625" style="1" customWidth="1"/>
    <col min="3849" max="3849" width="21.140625" style="1" customWidth="1"/>
    <col min="3850" max="3850" width="11.42578125" style="1" customWidth="1"/>
    <col min="3851" max="3851" width="13.42578125" style="1" customWidth="1"/>
    <col min="3852" max="3852" width="21.85546875" style="1" customWidth="1"/>
    <col min="3853" max="3853" width="26.42578125" style="1" customWidth="1"/>
    <col min="3854" max="3854" width="25.42578125" style="1" customWidth="1"/>
    <col min="3855" max="3855" width="17.85546875" style="1" customWidth="1"/>
    <col min="3856" max="3857" width="18.140625" style="1"/>
    <col min="3858" max="3858" width="26.42578125" style="1" customWidth="1"/>
    <col min="3859" max="4098" width="18.140625" style="1"/>
    <col min="4099" max="4099" width="23.42578125" style="1" customWidth="1"/>
    <col min="4100" max="4100" width="24.85546875" style="1" customWidth="1"/>
    <col min="4101" max="4101" width="14" style="1" customWidth="1"/>
    <col min="4102" max="4102" width="10.42578125" style="1" customWidth="1"/>
    <col min="4103" max="4103" width="20.85546875" style="1" customWidth="1"/>
    <col min="4104" max="4104" width="11.140625" style="1" customWidth="1"/>
    <col min="4105" max="4105" width="21.140625" style="1" customWidth="1"/>
    <col min="4106" max="4106" width="11.42578125" style="1" customWidth="1"/>
    <col min="4107" max="4107" width="13.42578125" style="1" customWidth="1"/>
    <col min="4108" max="4108" width="21.85546875" style="1" customWidth="1"/>
    <col min="4109" max="4109" width="26.42578125" style="1" customWidth="1"/>
    <col min="4110" max="4110" width="25.42578125" style="1" customWidth="1"/>
    <col min="4111" max="4111" width="17.85546875" style="1" customWidth="1"/>
    <col min="4112" max="4113" width="18.140625" style="1"/>
    <col min="4114" max="4114" width="26.42578125" style="1" customWidth="1"/>
    <col min="4115" max="4354" width="18.140625" style="1"/>
    <col min="4355" max="4355" width="23.42578125" style="1" customWidth="1"/>
    <col min="4356" max="4356" width="24.85546875" style="1" customWidth="1"/>
    <col min="4357" max="4357" width="14" style="1" customWidth="1"/>
    <col min="4358" max="4358" width="10.42578125" style="1" customWidth="1"/>
    <col min="4359" max="4359" width="20.85546875" style="1" customWidth="1"/>
    <col min="4360" max="4360" width="11.140625" style="1" customWidth="1"/>
    <col min="4361" max="4361" width="21.140625" style="1" customWidth="1"/>
    <col min="4362" max="4362" width="11.42578125" style="1" customWidth="1"/>
    <col min="4363" max="4363" width="13.42578125" style="1" customWidth="1"/>
    <col min="4364" max="4364" width="21.85546875" style="1" customWidth="1"/>
    <col min="4365" max="4365" width="26.42578125" style="1" customWidth="1"/>
    <col min="4366" max="4366" width="25.42578125" style="1" customWidth="1"/>
    <col min="4367" max="4367" width="17.85546875" style="1" customWidth="1"/>
    <col min="4368" max="4369" width="18.140625" style="1"/>
    <col min="4370" max="4370" width="26.42578125" style="1" customWidth="1"/>
    <col min="4371" max="4610" width="18.140625" style="1"/>
    <col min="4611" max="4611" width="23.42578125" style="1" customWidth="1"/>
    <col min="4612" max="4612" width="24.85546875" style="1" customWidth="1"/>
    <col min="4613" max="4613" width="14" style="1" customWidth="1"/>
    <col min="4614" max="4614" width="10.42578125" style="1" customWidth="1"/>
    <col min="4615" max="4615" width="20.85546875" style="1" customWidth="1"/>
    <col min="4616" max="4616" width="11.140625" style="1" customWidth="1"/>
    <col min="4617" max="4617" width="21.140625" style="1" customWidth="1"/>
    <col min="4618" max="4618" width="11.42578125" style="1" customWidth="1"/>
    <col min="4619" max="4619" width="13.42578125" style="1" customWidth="1"/>
    <col min="4620" max="4620" width="21.85546875" style="1" customWidth="1"/>
    <col min="4621" max="4621" width="26.42578125" style="1" customWidth="1"/>
    <col min="4622" max="4622" width="25.42578125" style="1" customWidth="1"/>
    <col min="4623" max="4623" width="17.85546875" style="1" customWidth="1"/>
    <col min="4624" max="4625" width="18.140625" style="1"/>
    <col min="4626" max="4626" width="26.42578125" style="1" customWidth="1"/>
    <col min="4627" max="4866" width="18.140625" style="1"/>
    <col min="4867" max="4867" width="23.42578125" style="1" customWidth="1"/>
    <col min="4868" max="4868" width="24.85546875" style="1" customWidth="1"/>
    <col min="4869" max="4869" width="14" style="1" customWidth="1"/>
    <col min="4870" max="4870" width="10.42578125" style="1" customWidth="1"/>
    <col min="4871" max="4871" width="20.85546875" style="1" customWidth="1"/>
    <col min="4872" max="4872" width="11.140625" style="1" customWidth="1"/>
    <col min="4873" max="4873" width="21.140625" style="1" customWidth="1"/>
    <col min="4874" max="4874" width="11.42578125" style="1" customWidth="1"/>
    <col min="4875" max="4875" width="13.42578125" style="1" customWidth="1"/>
    <col min="4876" max="4876" width="21.85546875" style="1" customWidth="1"/>
    <col min="4877" max="4877" width="26.42578125" style="1" customWidth="1"/>
    <col min="4878" max="4878" width="25.42578125" style="1" customWidth="1"/>
    <col min="4879" max="4879" width="17.85546875" style="1" customWidth="1"/>
    <col min="4880" max="4881" width="18.140625" style="1"/>
    <col min="4882" max="4882" width="26.42578125" style="1" customWidth="1"/>
    <col min="4883" max="5122" width="18.140625" style="1"/>
    <col min="5123" max="5123" width="23.42578125" style="1" customWidth="1"/>
    <col min="5124" max="5124" width="24.85546875" style="1" customWidth="1"/>
    <col min="5125" max="5125" width="14" style="1" customWidth="1"/>
    <col min="5126" max="5126" width="10.42578125" style="1" customWidth="1"/>
    <col min="5127" max="5127" width="20.85546875" style="1" customWidth="1"/>
    <col min="5128" max="5128" width="11.140625" style="1" customWidth="1"/>
    <col min="5129" max="5129" width="21.140625" style="1" customWidth="1"/>
    <col min="5130" max="5130" width="11.42578125" style="1" customWidth="1"/>
    <col min="5131" max="5131" width="13.42578125" style="1" customWidth="1"/>
    <col min="5132" max="5132" width="21.85546875" style="1" customWidth="1"/>
    <col min="5133" max="5133" width="26.42578125" style="1" customWidth="1"/>
    <col min="5134" max="5134" width="25.42578125" style="1" customWidth="1"/>
    <col min="5135" max="5135" width="17.85546875" style="1" customWidth="1"/>
    <col min="5136" max="5137" width="18.140625" style="1"/>
    <col min="5138" max="5138" width="26.42578125" style="1" customWidth="1"/>
    <col min="5139" max="5378" width="18.140625" style="1"/>
    <col min="5379" max="5379" width="23.42578125" style="1" customWidth="1"/>
    <col min="5380" max="5380" width="24.85546875" style="1" customWidth="1"/>
    <col min="5381" max="5381" width="14" style="1" customWidth="1"/>
    <col min="5382" max="5382" width="10.42578125" style="1" customWidth="1"/>
    <col min="5383" max="5383" width="20.85546875" style="1" customWidth="1"/>
    <col min="5384" max="5384" width="11.140625" style="1" customWidth="1"/>
    <col min="5385" max="5385" width="21.140625" style="1" customWidth="1"/>
    <col min="5386" max="5386" width="11.42578125" style="1" customWidth="1"/>
    <col min="5387" max="5387" width="13.42578125" style="1" customWidth="1"/>
    <col min="5388" max="5388" width="21.85546875" style="1" customWidth="1"/>
    <col min="5389" max="5389" width="26.42578125" style="1" customWidth="1"/>
    <col min="5390" max="5390" width="25.42578125" style="1" customWidth="1"/>
    <col min="5391" max="5391" width="17.85546875" style="1" customWidth="1"/>
    <col min="5392" max="5393" width="18.140625" style="1"/>
    <col min="5394" max="5394" width="26.42578125" style="1" customWidth="1"/>
    <col min="5395" max="5634" width="18.140625" style="1"/>
    <col min="5635" max="5635" width="23.42578125" style="1" customWidth="1"/>
    <col min="5636" max="5636" width="24.85546875" style="1" customWidth="1"/>
    <col min="5637" max="5637" width="14" style="1" customWidth="1"/>
    <col min="5638" max="5638" width="10.42578125" style="1" customWidth="1"/>
    <col min="5639" max="5639" width="20.85546875" style="1" customWidth="1"/>
    <col min="5640" max="5640" width="11.140625" style="1" customWidth="1"/>
    <col min="5641" max="5641" width="21.140625" style="1" customWidth="1"/>
    <col min="5642" max="5642" width="11.42578125" style="1" customWidth="1"/>
    <col min="5643" max="5643" width="13.42578125" style="1" customWidth="1"/>
    <col min="5644" max="5644" width="21.85546875" style="1" customWidth="1"/>
    <col min="5645" max="5645" width="26.42578125" style="1" customWidth="1"/>
    <col min="5646" max="5646" width="25.42578125" style="1" customWidth="1"/>
    <col min="5647" max="5647" width="17.85546875" style="1" customWidth="1"/>
    <col min="5648" max="5649" width="18.140625" style="1"/>
    <col min="5650" max="5650" width="26.42578125" style="1" customWidth="1"/>
    <col min="5651" max="5890" width="18.140625" style="1"/>
    <col min="5891" max="5891" width="23.42578125" style="1" customWidth="1"/>
    <col min="5892" max="5892" width="24.85546875" style="1" customWidth="1"/>
    <col min="5893" max="5893" width="14" style="1" customWidth="1"/>
    <col min="5894" max="5894" width="10.42578125" style="1" customWidth="1"/>
    <col min="5895" max="5895" width="20.85546875" style="1" customWidth="1"/>
    <col min="5896" max="5896" width="11.140625" style="1" customWidth="1"/>
    <col min="5897" max="5897" width="21.140625" style="1" customWidth="1"/>
    <col min="5898" max="5898" width="11.42578125" style="1" customWidth="1"/>
    <col min="5899" max="5899" width="13.42578125" style="1" customWidth="1"/>
    <col min="5900" max="5900" width="21.85546875" style="1" customWidth="1"/>
    <col min="5901" max="5901" width="26.42578125" style="1" customWidth="1"/>
    <col min="5902" max="5902" width="25.42578125" style="1" customWidth="1"/>
    <col min="5903" max="5903" width="17.85546875" style="1" customWidth="1"/>
    <col min="5904" max="5905" width="18.140625" style="1"/>
    <col min="5906" max="5906" width="26.42578125" style="1" customWidth="1"/>
    <col min="5907" max="6146" width="18.140625" style="1"/>
    <col min="6147" max="6147" width="23.42578125" style="1" customWidth="1"/>
    <col min="6148" max="6148" width="24.85546875" style="1" customWidth="1"/>
    <col min="6149" max="6149" width="14" style="1" customWidth="1"/>
    <col min="6150" max="6150" width="10.42578125" style="1" customWidth="1"/>
    <col min="6151" max="6151" width="20.85546875" style="1" customWidth="1"/>
    <col min="6152" max="6152" width="11.140625" style="1" customWidth="1"/>
    <col min="6153" max="6153" width="21.140625" style="1" customWidth="1"/>
    <col min="6154" max="6154" width="11.42578125" style="1" customWidth="1"/>
    <col min="6155" max="6155" width="13.42578125" style="1" customWidth="1"/>
    <col min="6156" max="6156" width="21.85546875" style="1" customWidth="1"/>
    <col min="6157" max="6157" width="26.42578125" style="1" customWidth="1"/>
    <col min="6158" max="6158" width="25.42578125" style="1" customWidth="1"/>
    <col min="6159" max="6159" width="17.85546875" style="1" customWidth="1"/>
    <col min="6160" max="6161" width="18.140625" style="1"/>
    <col min="6162" max="6162" width="26.42578125" style="1" customWidth="1"/>
    <col min="6163" max="6402" width="18.140625" style="1"/>
    <col min="6403" max="6403" width="23.42578125" style="1" customWidth="1"/>
    <col min="6404" max="6404" width="24.85546875" style="1" customWidth="1"/>
    <col min="6405" max="6405" width="14" style="1" customWidth="1"/>
    <col min="6406" max="6406" width="10.42578125" style="1" customWidth="1"/>
    <col min="6407" max="6407" width="20.85546875" style="1" customWidth="1"/>
    <col min="6408" max="6408" width="11.140625" style="1" customWidth="1"/>
    <col min="6409" max="6409" width="21.140625" style="1" customWidth="1"/>
    <col min="6410" max="6410" width="11.42578125" style="1" customWidth="1"/>
    <col min="6411" max="6411" width="13.42578125" style="1" customWidth="1"/>
    <col min="6412" max="6412" width="21.85546875" style="1" customWidth="1"/>
    <col min="6413" max="6413" width="26.42578125" style="1" customWidth="1"/>
    <col min="6414" max="6414" width="25.42578125" style="1" customWidth="1"/>
    <col min="6415" max="6415" width="17.85546875" style="1" customWidth="1"/>
    <col min="6416" max="6417" width="18.140625" style="1"/>
    <col min="6418" max="6418" width="26.42578125" style="1" customWidth="1"/>
    <col min="6419" max="6658" width="18.140625" style="1"/>
    <col min="6659" max="6659" width="23.42578125" style="1" customWidth="1"/>
    <col min="6660" max="6660" width="24.85546875" style="1" customWidth="1"/>
    <col min="6661" max="6661" width="14" style="1" customWidth="1"/>
    <col min="6662" max="6662" width="10.42578125" style="1" customWidth="1"/>
    <col min="6663" max="6663" width="20.85546875" style="1" customWidth="1"/>
    <col min="6664" max="6664" width="11.140625" style="1" customWidth="1"/>
    <col min="6665" max="6665" width="21.140625" style="1" customWidth="1"/>
    <col min="6666" max="6666" width="11.42578125" style="1" customWidth="1"/>
    <col min="6667" max="6667" width="13.42578125" style="1" customWidth="1"/>
    <col min="6668" max="6668" width="21.85546875" style="1" customWidth="1"/>
    <col min="6669" max="6669" width="26.42578125" style="1" customWidth="1"/>
    <col min="6670" max="6670" width="25.42578125" style="1" customWidth="1"/>
    <col min="6671" max="6671" width="17.85546875" style="1" customWidth="1"/>
    <col min="6672" max="6673" width="18.140625" style="1"/>
    <col min="6674" max="6674" width="26.42578125" style="1" customWidth="1"/>
    <col min="6675" max="6914" width="18.140625" style="1"/>
    <col min="6915" max="6915" width="23.42578125" style="1" customWidth="1"/>
    <col min="6916" max="6916" width="24.85546875" style="1" customWidth="1"/>
    <col min="6917" max="6917" width="14" style="1" customWidth="1"/>
    <col min="6918" max="6918" width="10.42578125" style="1" customWidth="1"/>
    <col min="6919" max="6919" width="20.85546875" style="1" customWidth="1"/>
    <col min="6920" max="6920" width="11.140625" style="1" customWidth="1"/>
    <col min="6921" max="6921" width="21.140625" style="1" customWidth="1"/>
    <col min="6922" max="6922" width="11.42578125" style="1" customWidth="1"/>
    <col min="6923" max="6923" width="13.42578125" style="1" customWidth="1"/>
    <col min="6924" max="6924" width="21.85546875" style="1" customWidth="1"/>
    <col min="6925" max="6925" width="26.42578125" style="1" customWidth="1"/>
    <col min="6926" max="6926" width="25.42578125" style="1" customWidth="1"/>
    <col min="6927" max="6927" width="17.85546875" style="1" customWidth="1"/>
    <col min="6928" max="6929" width="18.140625" style="1"/>
    <col min="6930" max="6930" width="26.42578125" style="1" customWidth="1"/>
    <col min="6931" max="7170" width="18.140625" style="1"/>
    <col min="7171" max="7171" width="23.42578125" style="1" customWidth="1"/>
    <col min="7172" max="7172" width="24.85546875" style="1" customWidth="1"/>
    <col min="7173" max="7173" width="14" style="1" customWidth="1"/>
    <col min="7174" max="7174" width="10.42578125" style="1" customWidth="1"/>
    <col min="7175" max="7175" width="20.85546875" style="1" customWidth="1"/>
    <col min="7176" max="7176" width="11.140625" style="1" customWidth="1"/>
    <col min="7177" max="7177" width="21.140625" style="1" customWidth="1"/>
    <col min="7178" max="7178" width="11.42578125" style="1" customWidth="1"/>
    <col min="7179" max="7179" width="13.42578125" style="1" customWidth="1"/>
    <col min="7180" max="7180" width="21.85546875" style="1" customWidth="1"/>
    <col min="7181" max="7181" width="26.42578125" style="1" customWidth="1"/>
    <col min="7182" max="7182" width="25.42578125" style="1" customWidth="1"/>
    <col min="7183" max="7183" width="17.85546875" style="1" customWidth="1"/>
    <col min="7184" max="7185" width="18.140625" style="1"/>
    <col min="7186" max="7186" width="26.42578125" style="1" customWidth="1"/>
    <col min="7187" max="7426" width="18.140625" style="1"/>
    <col min="7427" max="7427" width="23.42578125" style="1" customWidth="1"/>
    <col min="7428" max="7428" width="24.85546875" style="1" customWidth="1"/>
    <col min="7429" max="7429" width="14" style="1" customWidth="1"/>
    <col min="7430" max="7430" width="10.42578125" style="1" customWidth="1"/>
    <col min="7431" max="7431" width="20.85546875" style="1" customWidth="1"/>
    <col min="7432" max="7432" width="11.140625" style="1" customWidth="1"/>
    <col min="7433" max="7433" width="21.140625" style="1" customWidth="1"/>
    <col min="7434" max="7434" width="11.42578125" style="1" customWidth="1"/>
    <col min="7435" max="7435" width="13.42578125" style="1" customWidth="1"/>
    <col min="7436" max="7436" width="21.85546875" style="1" customWidth="1"/>
    <col min="7437" max="7437" width="26.42578125" style="1" customWidth="1"/>
    <col min="7438" max="7438" width="25.42578125" style="1" customWidth="1"/>
    <col min="7439" max="7439" width="17.85546875" style="1" customWidth="1"/>
    <col min="7440" max="7441" width="18.140625" style="1"/>
    <col min="7442" max="7442" width="26.42578125" style="1" customWidth="1"/>
    <col min="7443" max="7682" width="18.140625" style="1"/>
    <col min="7683" max="7683" width="23.42578125" style="1" customWidth="1"/>
    <col min="7684" max="7684" width="24.85546875" style="1" customWidth="1"/>
    <col min="7685" max="7685" width="14" style="1" customWidth="1"/>
    <col min="7686" max="7686" width="10.42578125" style="1" customWidth="1"/>
    <col min="7687" max="7687" width="20.85546875" style="1" customWidth="1"/>
    <col min="7688" max="7688" width="11.140625" style="1" customWidth="1"/>
    <col min="7689" max="7689" width="21.140625" style="1" customWidth="1"/>
    <col min="7690" max="7690" width="11.42578125" style="1" customWidth="1"/>
    <col min="7691" max="7691" width="13.42578125" style="1" customWidth="1"/>
    <col min="7692" max="7692" width="21.85546875" style="1" customWidth="1"/>
    <col min="7693" max="7693" width="26.42578125" style="1" customWidth="1"/>
    <col min="7694" max="7694" width="25.42578125" style="1" customWidth="1"/>
    <col min="7695" max="7695" width="17.85546875" style="1" customWidth="1"/>
    <col min="7696" max="7697" width="18.140625" style="1"/>
    <col min="7698" max="7698" width="26.42578125" style="1" customWidth="1"/>
    <col min="7699" max="7938" width="18.140625" style="1"/>
    <col min="7939" max="7939" width="23.42578125" style="1" customWidth="1"/>
    <col min="7940" max="7940" width="24.85546875" style="1" customWidth="1"/>
    <col min="7941" max="7941" width="14" style="1" customWidth="1"/>
    <col min="7942" max="7942" width="10.42578125" style="1" customWidth="1"/>
    <col min="7943" max="7943" width="20.85546875" style="1" customWidth="1"/>
    <col min="7944" max="7944" width="11.140625" style="1" customWidth="1"/>
    <col min="7945" max="7945" width="21.140625" style="1" customWidth="1"/>
    <col min="7946" max="7946" width="11.42578125" style="1" customWidth="1"/>
    <col min="7947" max="7947" width="13.42578125" style="1" customWidth="1"/>
    <col min="7948" max="7948" width="21.85546875" style="1" customWidth="1"/>
    <col min="7949" max="7949" width="26.42578125" style="1" customWidth="1"/>
    <col min="7950" max="7950" width="25.42578125" style="1" customWidth="1"/>
    <col min="7951" max="7951" width="17.85546875" style="1" customWidth="1"/>
    <col min="7952" max="7953" width="18.140625" style="1"/>
    <col min="7954" max="7954" width="26.42578125" style="1" customWidth="1"/>
    <col min="7955" max="8194" width="18.140625" style="1"/>
    <col min="8195" max="8195" width="23.42578125" style="1" customWidth="1"/>
    <col min="8196" max="8196" width="24.85546875" style="1" customWidth="1"/>
    <col min="8197" max="8197" width="14" style="1" customWidth="1"/>
    <col min="8198" max="8198" width="10.42578125" style="1" customWidth="1"/>
    <col min="8199" max="8199" width="20.85546875" style="1" customWidth="1"/>
    <col min="8200" max="8200" width="11.140625" style="1" customWidth="1"/>
    <col min="8201" max="8201" width="21.140625" style="1" customWidth="1"/>
    <col min="8202" max="8202" width="11.42578125" style="1" customWidth="1"/>
    <col min="8203" max="8203" width="13.42578125" style="1" customWidth="1"/>
    <col min="8204" max="8204" width="21.85546875" style="1" customWidth="1"/>
    <col min="8205" max="8205" width="26.42578125" style="1" customWidth="1"/>
    <col min="8206" max="8206" width="25.42578125" style="1" customWidth="1"/>
    <col min="8207" max="8207" width="17.85546875" style="1" customWidth="1"/>
    <col min="8208" max="8209" width="18.140625" style="1"/>
    <col min="8210" max="8210" width="26.42578125" style="1" customWidth="1"/>
    <col min="8211" max="8450" width="18.140625" style="1"/>
    <col min="8451" max="8451" width="23.42578125" style="1" customWidth="1"/>
    <col min="8452" max="8452" width="24.85546875" style="1" customWidth="1"/>
    <col min="8453" max="8453" width="14" style="1" customWidth="1"/>
    <col min="8454" max="8454" width="10.42578125" style="1" customWidth="1"/>
    <col min="8455" max="8455" width="20.85546875" style="1" customWidth="1"/>
    <col min="8456" max="8456" width="11.140625" style="1" customWidth="1"/>
    <col min="8457" max="8457" width="21.140625" style="1" customWidth="1"/>
    <col min="8458" max="8458" width="11.42578125" style="1" customWidth="1"/>
    <col min="8459" max="8459" width="13.42578125" style="1" customWidth="1"/>
    <col min="8460" max="8460" width="21.85546875" style="1" customWidth="1"/>
    <col min="8461" max="8461" width="26.42578125" style="1" customWidth="1"/>
    <col min="8462" max="8462" width="25.42578125" style="1" customWidth="1"/>
    <col min="8463" max="8463" width="17.85546875" style="1" customWidth="1"/>
    <col min="8464" max="8465" width="18.140625" style="1"/>
    <col min="8466" max="8466" width="26.42578125" style="1" customWidth="1"/>
    <col min="8467" max="8706" width="18.140625" style="1"/>
    <col min="8707" max="8707" width="23.42578125" style="1" customWidth="1"/>
    <col min="8708" max="8708" width="24.85546875" style="1" customWidth="1"/>
    <col min="8709" max="8709" width="14" style="1" customWidth="1"/>
    <col min="8710" max="8710" width="10.42578125" style="1" customWidth="1"/>
    <col min="8711" max="8711" width="20.85546875" style="1" customWidth="1"/>
    <col min="8712" max="8712" width="11.140625" style="1" customWidth="1"/>
    <col min="8713" max="8713" width="21.140625" style="1" customWidth="1"/>
    <col min="8714" max="8714" width="11.42578125" style="1" customWidth="1"/>
    <col min="8715" max="8715" width="13.42578125" style="1" customWidth="1"/>
    <col min="8716" max="8716" width="21.85546875" style="1" customWidth="1"/>
    <col min="8717" max="8717" width="26.42578125" style="1" customWidth="1"/>
    <col min="8718" max="8718" width="25.42578125" style="1" customWidth="1"/>
    <col min="8719" max="8719" width="17.85546875" style="1" customWidth="1"/>
    <col min="8720" max="8721" width="18.140625" style="1"/>
    <col min="8722" max="8722" width="26.42578125" style="1" customWidth="1"/>
    <col min="8723" max="8962" width="18.140625" style="1"/>
    <col min="8963" max="8963" width="23.42578125" style="1" customWidth="1"/>
    <col min="8964" max="8964" width="24.85546875" style="1" customWidth="1"/>
    <col min="8965" max="8965" width="14" style="1" customWidth="1"/>
    <col min="8966" max="8966" width="10.42578125" style="1" customWidth="1"/>
    <col min="8967" max="8967" width="20.85546875" style="1" customWidth="1"/>
    <col min="8968" max="8968" width="11.140625" style="1" customWidth="1"/>
    <col min="8969" max="8969" width="21.140625" style="1" customWidth="1"/>
    <col min="8970" max="8970" width="11.42578125" style="1" customWidth="1"/>
    <col min="8971" max="8971" width="13.42578125" style="1" customWidth="1"/>
    <col min="8972" max="8972" width="21.85546875" style="1" customWidth="1"/>
    <col min="8973" max="8973" width="26.42578125" style="1" customWidth="1"/>
    <col min="8974" max="8974" width="25.42578125" style="1" customWidth="1"/>
    <col min="8975" max="8975" width="17.85546875" style="1" customWidth="1"/>
    <col min="8976" max="8977" width="18.140625" style="1"/>
    <col min="8978" max="8978" width="26.42578125" style="1" customWidth="1"/>
    <col min="8979" max="9218" width="18.140625" style="1"/>
    <col min="9219" max="9219" width="23.42578125" style="1" customWidth="1"/>
    <col min="9220" max="9220" width="24.85546875" style="1" customWidth="1"/>
    <col min="9221" max="9221" width="14" style="1" customWidth="1"/>
    <col min="9222" max="9222" width="10.42578125" style="1" customWidth="1"/>
    <col min="9223" max="9223" width="20.85546875" style="1" customWidth="1"/>
    <col min="9224" max="9224" width="11.140625" style="1" customWidth="1"/>
    <col min="9225" max="9225" width="21.140625" style="1" customWidth="1"/>
    <col min="9226" max="9226" width="11.42578125" style="1" customWidth="1"/>
    <col min="9227" max="9227" width="13.42578125" style="1" customWidth="1"/>
    <col min="9228" max="9228" width="21.85546875" style="1" customWidth="1"/>
    <col min="9229" max="9229" width="26.42578125" style="1" customWidth="1"/>
    <col min="9230" max="9230" width="25.42578125" style="1" customWidth="1"/>
    <col min="9231" max="9231" width="17.85546875" style="1" customWidth="1"/>
    <col min="9232" max="9233" width="18.140625" style="1"/>
    <col min="9234" max="9234" width="26.42578125" style="1" customWidth="1"/>
    <col min="9235" max="9474" width="18.140625" style="1"/>
    <col min="9475" max="9475" width="23.42578125" style="1" customWidth="1"/>
    <col min="9476" max="9476" width="24.85546875" style="1" customWidth="1"/>
    <col min="9477" max="9477" width="14" style="1" customWidth="1"/>
    <col min="9478" max="9478" width="10.42578125" style="1" customWidth="1"/>
    <col min="9479" max="9479" width="20.85546875" style="1" customWidth="1"/>
    <col min="9480" max="9480" width="11.140625" style="1" customWidth="1"/>
    <col min="9481" max="9481" width="21.140625" style="1" customWidth="1"/>
    <col min="9482" max="9482" width="11.42578125" style="1" customWidth="1"/>
    <col min="9483" max="9483" width="13.42578125" style="1" customWidth="1"/>
    <col min="9484" max="9484" width="21.85546875" style="1" customWidth="1"/>
    <col min="9485" max="9485" width="26.42578125" style="1" customWidth="1"/>
    <col min="9486" max="9486" width="25.42578125" style="1" customWidth="1"/>
    <col min="9487" max="9487" width="17.85546875" style="1" customWidth="1"/>
    <col min="9488" max="9489" width="18.140625" style="1"/>
    <col min="9490" max="9490" width="26.42578125" style="1" customWidth="1"/>
    <col min="9491" max="9730" width="18.140625" style="1"/>
    <col min="9731" max="9731" width="23.42578125" style="1" customWidth="1"/>
    <col min="9732" max="9732" width="24.85546875" style="1" customWidth="1"/>
    <col min="9733" max="9733" width="14" style="1" customWidth="1"/>
    <col min="9734" max="9734" width="10.42578125" style="1" customWidth="1"/>
    <col min="9735" max="9735" width="20.85546875" style="1" customWidth="1"/>
    <col min="9736" max="9736" width="11.140625" style="1" customWidth="1"/>
    <col min="9737" max="9737" width="21.140625" style="1" customWidth="1"/>
    <col min="9738" max="9738" width="11.42578125" style="1" customWidth="1"/>
    <col min="9739" max="9739" width="13.42578125" style="1" customWidth="1"/>
    <col min="9740" max="9740" width="21.85546875" style="1" customWidth="1"/>
    <col min="9741" max="9741" width="26.42578125" style="1" customWidth="1"/>
    <col min="9742" max="9742" width="25.42578125" style="1" customWidth="1"/>
    <col min="9743" max="9743" width="17.85546875" style="1" customWidth="1"/>
    <col min="9744" max="9745" width="18.140625" style="1"/>
    <col min="9746" max="9746" width="26.42578125" style="1" customWidth="1"/>
    <col min="9747" max="9986" width="18.140625" style="1"/>
    <col min="9987" max="9987" width="23.42578125" style="1" customWidth="1"/>
    <col min="9988" max="9988" width="24.85546875" style="1" customWidth="1"/>
    <col min="9989" max="9989" width="14" style="1" customWidth="1"/>
    <col min="9990" max="9990" width="10.42578125" style="1" customWidth="1"/>
    <col min="9991" max="9991" width="20.85546875" style="1" customWidth="1"/>
    <col min="9992" max="9992" width="11.140625" style="1" customWidth="1"/>
    <col min="9993" max="9993" width="21.140625" style="1" customWidth="1"/>
    <col min="9994" max="9994" width="11.42578125" style="1" customWidth="1"/>
    <col min="9995" max="9995" width="13.42578125" style="1" customWidth="1"/>
    <col min="9996" max="9996" width="21.85546875" style="1" customWidth="1"/>
    <col min="9997" max="9997" width="26.42578125" style="1" customWidth="1"/>
    <col min="9998" max="9998" width="25.42578125" style="1" customWidth="1"/>
    <col min="9999" max="9999" width="17.85546875" style="1" customWidth="1"/>
    <col min="10000" max="10001" width="18.140625" style="1"/>
    <col min="10002" max="10002" width="26.42578125" style="1" customWidth="1"/>
    <col min="10003" max="10242" width="18.140625" style="1"/>
    <col min="10243" max="10243" width="23.42578125" style="1" customWidth="1"/>
    <col min="10244" max="10244" width="24.85546875" style="1" customWidth="1"/>
    <col min="10245" max="10245" width="14" style="1" customWidth="1"/>
    <col min="10246" max="10246" width="10.42578125" style="1" customWidth="1"/>
    <col min="10247" max="10247" width="20.85546875" style="1" customWidth="1"/>
    <col min="10248" max="10248" width="11.140625" style="1" customWidth="1"/>
    <col min="10249" max="10249" width="21.140625" style="1" customWidth="1"/>
    <col min="10250" max="10250" width="11.42578125" style="1" customWidth="1"/>
    <col min="10251" max="10251" width="13.42578125" style="1" customWidth="1"/>
    <col min="10252" max="10252" width="21.85546875" style="1" customWidth="1"/>
    <col min="10253" max="10253" width="26.42578125" style="1" customWidth="1"/>
    <col min="10254" max="10254" width="25.42578125" style="1" customWidth="1"/>
    <col min="10255" max="10255" width="17.85546875" style="1" customWidth="1"/>
    <col min="10256" max="10257" width="18.140625" style="1"/>
    <col min="10258" max="10258" width="26.42578125" style="1" customWidth="1"/>
    <col min="10259" max="10498" width="18.140625" style="1"/>
    <col min="10499" max="10499" width="23.42578125" style="1" customWidth="1"/>
    <col min="10500" max="10500" width="24.85546875" style="1" customWidth="1"/>
    <col min="10501" max="10501" width="14" style="1" customWidth="1"/>
    <col min="10502" max="10502" width="10.42578125" style="1" customWidth="1"/>
    <col min="10503" max="10503" width="20.85546875" style="1" customWidth="1"/>
    <col min="10504" max="10504" width="11.140625" style="1" customWidth="1"/>
    <col min="10505" max="10505" width="21.140625" style="1" customWidth="1"/>
    <col min="10506" max="10506" width="11.42578125" style="1" customWidth="1"/>
    <col min="10507" max="10507" width="13.42578125" style="1" customWidth="1"/>
    <col min="10508" max="10508" width="21.85546875" style="1" customWidth="1"/>
    <col min="10509" max="10509" width="26.42578125" style="1" customWidth="1"/>
    <col min="10510" max="10510" width="25.42578125" style="1" customWidth="1"/>
    <col min="10511" max="10511" width="17.85546875" style="1" customWidth="1"/>
    <col min="10512" max="10513" width="18.140625" style="1"/>
    <col min="10514" max="10514" width="26.42578125" style="1" customWidth="1"/>
    <col min="10515" max="10754" width="18.140625" style="1"/>
    <col min="10755" max="10755" width="23.42578125" style="1" customWidth="1"/>
    <col min="10756" max="10756" width="24.85546875" style="1" customWidth="1"/>
    <col min="10757" max="10757" width="14" style="1" customWidth="1"/>
    <col min="10758" max="10758" width="10.42578125" style="1" customWidth="1"/>
    <col min="10759" max="10759" width="20.85546875" style="1" customWidth="1"/>
    <col min="10760" max="10760" width="11.140625" style="1" customWidth="1"/>
    <col min="10761" max="10761" width="21.140625" style="1" customWidth="1"/>
    <col min="10762" max="10762" width="11.42578125" style="1" customWidth="1"/>
    <col min="10763" max="10763" width="13.42578125" style="1" customWidth="1"/>
    <col min="10764" max="10764" width="21.85546875" style="1" customWidth="1"/>
    <col min="10765" max="10765" width="26.42578125" style="1" customWidth="1"/>
    <col min="10766" max="10766" width="25.42578125" style="1" customWidth="1"/>
    <col min="10767" max="10767" width="17.85546875" style="1" customWidth="1"/>
    <col min="10768" max="10769" width="18.140625" style="1"/>
    <col min="10770" max="10770" width="26.42578125" style="1" customWidth="1"/>
    <col min="10771" max="11010" width="18.140625" style="1"/>
    <col min="11011" max="11011" width="23.42578125" style="1" customWidth="1"/>
    <col min="11012" max="11012" width="24.85546875" style="1" customWidth="1"/>
    <col min="11013" max="11013" width="14" style="1" customWidth="1"/>
    <col min="11014" max="11014" width="10.42578125" style="1" customWidth="1"/>
    <col min="11015" max="11015" width="20.85546875" style="1" customWidth="1"/>
    <col min="11016" max="11016" width="11.140625" style="1" customWidth="1"/>
    <col min="11017" max="11017" width="21.140625" style="1" customWidth="1"/>
    <col min="11018" max="11018" width="11.42578125" style="1" customWidth="1"/>
    <col min="11019" max="11019" width="13.42578125" style="1" customWidth="1"/>
    <col min="11020" max="11020" width="21.85546875" style="1" customWidth="1"/>
    <col min="11021" max="11021" width="26.42578125" style="1" customWidth="1"/>
    <col min="11022" max="11022" width="25.42578125" style="1" customWidth="1"/>
    <col min="11023" max="11023" width="17.85546875" style="1" customWidth="1"/>
    <col min="11024" max="11025" width="18.140625" style="1"/>
    <col min="11026" max="11026" width="26.42578125" style="1" customWidth="1"/>
    <col min="11027" max="11266" width="18.140625" style="1"/>
    <col min="11267" max="11267" width="23.42578125" style="1" customWidth="1"/>
    <col min="11268" max="11268" width="24.85546875" style="1" customWidth="1"/>
    <col min="11269" max="11269" width="14" style="1" customWidth="1"/>
    <col min="11270" max="11270" width="10.42578125" style="1" customWidth="1"/>
    <col min="11271" max="11271" width="20.85546875" style="1" customWidth="1"/>
    <col min="11272" max="11272" width="11.140625" style="1" customWidth="1"/>
    <col min="11273" max="11273" width="21.140625" style="1" customWidth="1"/>
    <col min="11274" max="11274" width="11.42578125" style="1" customWidth="1"/>
    <col min="11275" max="11275" width="13.42578125" style="1" customWidth="1"/>
    <col min="11276" max="11276" width="21.85546875" style="1" customWidth="1"/>
    <col min="11277" max="11277" width="26.42578125" style="1" customWidth="1"/>
    <col min="11278" max="11278" width="25.42578125" style="1" customWidth="1"/>
    <col min="11279" max="11279" width="17.85546875" style="1" customWidth="1"/>
    <col min="11280" max="11281" width="18.140625" style="1"/>
    <col min="11282" max="11282" width="26.42578125" style="1" customWidth="1"/>
    <col min="11283" max="11522" width="18.140625" style="1"/>
    <col min="11523" max="11523" width="23.42578125" style="1" customWidth="1"/>
    <col min="11524" max="11524" width="24.85546875" style="1" customWidth="1"/>
    <col min="11525" max="11525" width="14" style="1" customWidth="1"/>
    <col min="11526" max="11526" width="10.42578125" style="1" customWidth="1"/>
    <col min="11527" max="11527" width="20.85546875" style="1" customWidth="1"/>
    <col min="11528" max="11528" width="11.140625" style="1" customWidth="1"/>
    <col min="11529" max="11529" width="21.140625" style="1" customWidth="1"/>
    <col min="11530" max="11530" width="11.42578125" style="1" customWidth="1"/>
    <col min="11531" max="11531" width="13.42578125" style="1" customWidth="1"/>
    <col min="11532" max="11532" width="21.85546875" style="1" customWidth="1"/>
    <col min="11533" max="11533" width="26.42578125" style="1" customWidth="1"/>
    <col min="11534" max="11534" width="25.42578125" style="1" customWidth="1"/>
    <col min="11535" max="11535" width="17.85546875" style="1" customWidth="1"/>
    <col min="11536" max="11537" width="18.140625" style="1"/>
    <col min="11538" max="11538" width="26.42578125" style="1" customWidth="1"/>
    <col min="11539" max="11778" width="18.140625" style="1"/>
    <col min="11779" max="11779" width="23.42578125" style="1" customWidth="1"/>
    <col min="11780" max="11780" width="24.85546875" style="1" customWidth="1"/>
    <col min="11781" max="11781" width="14" style="1" customWidth="1"/>
    <col min="11782" max="11782" width="10.42578125" style="1" customWidth="1"/>
    <col min="11783" max="11783" width="20.85546875" style="1" customWidth="1"/>
    <col min="11784" max="11784" width="11.140625" style="1" customWidth="1"/>
    <col min="11785" max="11785" width="21.140625" style="1" customWidth="1"/>
    <col min="11786" max="11786" width="11.42578125" style="1" customWidth="1"/>
    <col min="11787" max="11787" width="13.42578125" style="1" customWidth="1"/>
    <col min="11788" max="11788" width="21.85546875" style="1" customWidth="1"/>
    <col min="11789" max="11789" width="26.42578125" style="1" customWidth="1"/>
    <col min="11790" max="11790" width="25.42578125" style="1" customWidth="1"/>
    <col min="11791" max="11791" width="17.85546875" style="1" customWidth="1"/>
    <col min="11792" max="11793" width="18.140625" style="1"/>
    <col min="11794" max="11794" width="26.42578125" style="1" customWidth="1"/>
    <col min="11795" max="12034" width="18.140625" style="1"/>
    <col min="12035" max="12035" width="23.42578125" style="1" customWidth="1"/>
    <col min="12036" max="12036" width="24.85546875" style="1" customWidth="1"/>
    <col min="12037" max="12037" width="14" style="1" customWidth="1"/>
    <col min="12038" max="12038" width="10.42578125" style="1" customWidth="1"/>
    <col min="12039" max="12039" width="20.85546875" style="1" customWidth="1"/>
    <col min="12040" max="12040" width="11.140625" style="1" customWidth="1"/>
    <col min="12041" max="12041" width="21.140625" style="1" customWidth="1"/>
    <col min="12042" max="12042" width="11.42578125" style="1" customWidth="1"/>
    <col min="12043" max="12043" width="13.42578125" style="1" customWidth="1"/>
    <col min="12044" max="12044" width="21.85546875" style="1" customWidth="1"/>
    <col min="12045" max="12045" width="26.42578125" style="1" customWidth="1"/>
    <col min="12046" max="12046" width="25.42578125" style="1" customWidth="1"/>
    <col min="12047" max="12047" width="17.85546875" style="1" customWidth="1"/>
    <col min="12048" max="12049" width="18.140625" style="1"/>
    <col min="12050" max="12050" width="26.42578125" style="1" customWidth="1"/>
    <col min="12051" max="12290" width="18.140625" style="1"/>
    <col min="12291" max="12291" width="23.42578125" style="1" customWidth="1"/>
    <col min="12292" max="12292" width="24.85546875" style="1" customWidth="1"/>
    <col min="12293" max="12293" width="14" style="1" customWidth="1"/>
    <col min="12294" max="12294" width="10.42578125" style="1" customWidth="1"/>
    <col min="12295" max="12295" width="20.85546875" style="1" customWidth="1"/>
    <col min="12296" max="12296" width="11.140625" style="1" customWidth="1"/>
    <col min="12297" max="12297" width="21.140625" style="1" customWidth="1"/>
    <col min="12298" max="12298" width="11.42578125" style="1" customWidth="1"/>
    <col min="12299" max="12299" width="13.42578125" style="1" customWidth="1"/>
    <col min="12300" max="12300" width="21.85546875" style="1" customWidth="1"/>
    <col min="12301" max="12301" width="26.42578125" style="1" customWidth="1"/>
    <col min="12302" max="12302" width="25.42578125" style="1" customWidth="1"/>
    <col min="12303" max="12303" width="17.85546875" style="1" customWidth="1"/>
    <col min="12304" max="12305" width="18.140625" style="1"/>
    <col min="12306" max="12306" width="26.42578125" style="1" customWidth="1"/>
    <col min="12307" max="12546" width="18.140625" style="1"/>
    <col min="12547" max="12547" width="23.42578125" style="1" customWidth="1"/>
    <col min="12548" max="12548" width="24.85546875" style="1" customWidth="1"/>
    <col min="12549" max="12549" width="14" style="1" customWidth="1"/>
    <col min="12550" max="12550" width="10.42578125" style="1" customWidth="1"/>
    <col min="12551" max="12551" width="20.85546875" style="1" customWidth="1"/>
    <col min="12552" max="12552" width="11.140625" style="1" customWidth="1"/>
    <col min="12553" max="12553" width="21.140625" style="1" customWidth="1"/>
    <col min="12554" max="12554" width="11.42578125" style="1" customWidth="1"/>
    <col min="12555" max="12555" width="13.42578125" style="1" customWidth="1"/>
    <col min="12556" max="12556" width="21.85546875" style="1" customWidth="1"/>
    <col min="12557" max="12557" width="26.42578125" style="1" customWidth="1"/>
    <col min="12558" max="12558" width="25.42578125" style="1" customWidth="1"/>
    <col min="12559" max="12559" width="17.85546875" style="1" customWidth="1"/>
    <col min="12560" max="12561" width="18.140625" style="1"/>
    <col min="12562" max="12562" width="26.42578125" style="1" customWidth="1"/>
    <col min="12563" max="12802" width="18.140625" style="1"/>
    <col min="12803" max="12803" width="23.42578125" style="1" customWidth="1"/>
    <col min="12804" max="12804" width="24.85546875" style="1" customWidth="1"/>
    <col min="12805" max="12805" width="14" style="1" customWidth="1"/>
    <col min="12806" max="12806" width="10.42578125" style="1" customWidth="1"/>
    <col min="12807" max="12807" width="20.85546875" style="1" customWidth="1"/>
    <col min="12808" max="12808" width="11.140625" style="1" customWidth="1"/>
    <col min="12809" max="12809" width="21.140625" style="1" customWidth="1"/>
    <col min="12810" max="12810" width="11.42578125" style="1" customWidth="1"/>
    <col min="12811" max="12811" width="13.42578125" style="1" customWidth="1"/>
    <col min="12812" max="12812" width="21.85546875" style="1" customWidth="1"/>
    <col min="12813" max="12813" width="26.42578125" style="1" customWidth="1"/>
    <col min="12814" max="12814" width="25.42578125" style="1" customWidth="1"/>
    <col min="12815" max="12815" width="17.85546875" style="1" customWidth="1"/>
    <col min="12816" max="12817" width="18.140625" style="1"/>
    <col min="12818" max="12818" width="26.42578125" style="1" customWidth="1"/>
    <col min="12819" max="13058" width="18.140625" style="1"/>
    <col min="13059" max="13059" width="23.42578125" style="1" customWidth="1"/>
    <col min="13060" max="13060" width="24.85546875" style="1" customWidth="1"/>
    <col min="13061" max="13061" width="14" style="1" customWidth="1"/>
    <col min="13062" max="13062" width="10.42578125" style="1" customWidth="1"/>
    <col min="13063" max="13063" width="20.85546875" style="1" customWidth="1"/>
    <col min="13064" max="13064" width="11.140625" style="1" customWidth="1"/>
    <col min="13065" max="13065" width="21.140625" style="1" customWidth="1"/>
    <col min="13066" max="13066" width="11.42578125" style="1" customWidth="1"/>
    <col min="13067" max="13067" width="13.42578125" style="1" customWidth="1"/>
    <col min="13068" max="13068" width="21.85546875" style="1" customWidth="1"/>
    <col min="13069" max="13069" width="26.42578125" style="1" customWidth="1"/>
    <col min="13070" max="13070" width="25.42578125" style="1" customWidth="1"/>
    <col min="13071" max="13071" width="17.85546875" style="1" customWidth="1"/>
    <col min="13072" max="13073" width="18.140625" style="1"/>
    <col min="13074" max="13074" width="26.42578125" style="1" customWidth="1"/>
    <col min="13075" max="13314" width="18.140625" style="1"/>
    <col min="13315" max="13315" width="23.42578125" style="1" customWidth="1"/>
    <col min="13316" max="13316" width="24.85546875" style="1" customWidth="1"/>
    <col min="13317" max="13317" width="14" style="1" customWidth="1"/>
    <col min="13318" max="13318" width="10.42578125" style="1" customWidth="1"/>
    <col min="13319" max="13319" width="20.85546875" style="1" customWidth="1"/>
    <col min="13320" max="13320" width="11.140625" style="1" customWidth="1"/>
    <col min="13321" max="13321" width="21.140625" style="1" customWidth="1"/>
    <col min="13322" max="13322" width="11.42578125" style="1" customWidth="1"/>
    <col min="13323" max="13323" width="13.42578125" style="1" customWidth="1"/>
    <col min="13324" max="13324" width="21.85546875" style="1" customWidth="1"/>
    <col min="13325" max="13325" width="26.42578125" style="1" customWidth="1"/>
    <col min="13326" max="13326" width="25.42578125" style="1" customWidth="1"/>
    <col min="13327" max="13327" width="17.85546875" style="1" customWidth="1"/>
    <col min="13328" max="13329" width="18.140625" style="1"/>
    <col min="13330" max="13330" width="26.42578125" style="1" customWidth="1"/>
    <col min="13331" max="13570" width="18.140625" style="1"/>
    <col min="13571" max="13571" width="23.42578125" style="1" customWidth="1"/>
    <col min="13572" max="13572" width="24.85546875" style="1" customWidth="1"/>
    <col min="13573" max="13573" width="14" style="1" customWidth="1"/>
    <col min="13574" max="13574" width="10.42578125" style="1" customWidth="1"/>
    <col min="13575" max="13575" width="20.85546875" style="1" customWidth="1"/>
    <col min="13576" max="13576" width="11.140625" style="1" customWidth="1"/>
    <col min="13577" max="13577" width="21.140625" style="1" customWidth="1"/>
    <col min="13578" max="13578" width="11.42578125" style="1" customWidth="1"/>
    <col min="13579" max="13579" width="13.42578125" style="1" customWidth="1"/>
    <col min="13580" max="13580" width="21.85546875" style="1" customWidth="1"/>
    <col min="13581" max="13581" width="26.42578125" style="1" customWidth="1"/>
    <col min="13582" max="13582" width="25.42578125" style="1" customWidth="1"/>
    <col min="13583" max="13583" width="17.85546875" style="1" customWidth="1"/>
    <col min="13584" max="13585" width="18.140625" style="1"/>
    <col min="13586" max="13586" width="26.42578125" style="1" customWidth="1"/>
    <col min="13587" max="13826" width="18.140625" style="1"/>
    <col min="13827" max="13827" width="23.42578125" style="1" customWidth="1"/>
    <col min="13828" max="13828" width="24.85546875" style="1" customWidth="1"/>
    <col min="13829" max="13829" width="14" style="1" customWidth="1"/>
    <col min="13830" max="13830" width="10.42578125" style="1" customWidth="1"/>
    <col min="13831" max="13831" width="20.85546875" style="1" customWidth="1"/>
    <col min="13832" max="13832" width="11.140625" style="1" customWidth="1"/>
    <col min="13833" max="13833" width="21.140625" style="1" customWidth="1"/>
    <col min="13834" max="13834" width="11.42578125" style="1" customWidth="1"/>
    <col min="13835" max="13835" width="13.42578125" style="1" customWidth="1"/>
    <col min="13836" max="13836" width="21.85546875" style="1" customWidth="1"/>
    <col min="13837" max="13837" width="26.42578125" style="1" customWidth="1"/>
    <col min="13838" max="13838" width="25.42578125" style="1" customWidth="1"/>
    <col min="13839" max="13839" width="17.85546875" style="1" customWidth="1"/>
    <col min="13840" max="13841" width="18.140625" style="1"/>
    <col min="13842" max="13842" width="26.42578125" style="1" customWidth="1"/>
    <col min="13843" max="14082" width="18.140625" style="1"/>
    <col min="14083" max="14083" width="23.42578125" style="1" customWidth="1"/>
    <col min="14084" max="14084" width="24.85546875" style="1" customWidth="1"/>
    <col min="14085" max="14085" width="14" style="1" customWidth="1"/>
    <col min="14086" max="14086" width="10.42578125" style="1" customWidth="1"/>
    <col min="14087" max="14087" width="20.85546875" style="1" customWidth="1"/>
    <col min="14088" max="14088" width="11.140625" style="1" customWidth="1"/>
    <col min="14089" max="14089" width="21.140625" style="1" customWidth="1"/>
    <col min="14090" max="14090" width="11.42578125" style="1" customWidth="1"/>
    <col min="14091" max="14091" width="13.42578125" style="1" customWidth="1"/>
    <col min="14092" max="14092" width="21.85546875" style="1" customWidth="1"/>
    <col min="14093" max="14093" width="26.42578125" style="1" customWidth="1"/>
    <col min="14094" max="14094" width="25.42578125" style="1" customWidth="1"/>
    <col min="14095" max="14095" width="17.85546875" style="1" customWidth="1"/>
    <col min="14096" max="14097" width="18.140625" style="1"/>
    <col min="14098" max="14098" width="26.42578125" style="1" customWidth="1"/>
    <col min="14099" max="14338" width="18.140625" style="1"/>
    <col min="14339" max="14339" width="23.42578125" style="1" customWidth="1"/>
    <col min="14340" max="14340" width="24.85546875" style="1" customWidth="1"/>
    <col min="14341" max="14341" width="14" style="1" customWidth="1"/>
    <col min="14342" max="14342" width="10.42578125" style="1" customWidth="1"/>
    <col min="14343" max="14343" width="20.85546875" style="1" customWidth="1"/>
    <col min="14344" max="14344" width="11.140625" style="1" customWidth="1"/>
    <col min="14345" max="14345" width="21.140625" style="1" customWidth="1"/>
    <col min="14346" max="14346" width="11.42578125" style="1" customWidth="1"/>
    <col min="14347" max="14347" width="13.42578125" style="1" customWidth="1"/>
    <col min="14348" max="14348" width="21.85546875" style="1" customWidth="1"/>
    <col min="14349" max="14349" width="26.42578125" style="1" customWidth="1"/>
    <col min="14350" max="14350" width="25.42578125" style="1" customWidth="1"/>
    <col min="14351" max="14351" width="17.85546875" style="1" customWidth="1"/>
    <col min="14352" max="14353" width="18.140625" style="1"/>
    <col min="14354" max="14354" width="26.42578125" style="1" customWidth="1"/>
    <col min="14355" max="14594" width="18.140625" style="1"/>
    <col min="14595" max="14595" width="23.42578125" style="1" customWidth="1"/>
    <col min="14596" max="14596" width="24.85546875" style="1" customWidth="1"/>
    <col min="14597" max="14597" width="14" style="1" customWidth="1"/>
    <col min="14598" max="14598" width="10.42578125" style="1" customWidth="1"/>
    <col min="14599" max="14599" width="20.85546875" style="1" customWidth="1"/>
    <col min="14600" max="14600" width="11.140625" style="1" customWidth="1"/>
    <col min="14601" max="14601" width="21.140625" style="1" customWidth="1"/>
    <col min="14602" max="14602" width="11.42578125" style="1" customWidth="1"/>
    <col min="14603" max="14603" width="13.42578125" style="1" customWidth="1"/>
    <col min="14604" max="14604" width="21.85546875" style="1" customWidth="1"/>
    <col min="14605" max="14605" width="26.42578125" style="1" customWidth="1"/>
    <col min="14606" max="14606" width="25.42578125" style="1" customWidth="1"/>
    <col min="14607" max="14607" width="17.85546875" style="1" customWidth="1"/>
    <col min="14608" max="14609" width="18.140625" style="1"/>
    <col min="14610" max="14610" width="26.42578125" style="1" customWidth="1"/>
    <col min="14611" max="14850" width="18.140625" style="1"/>
    <col min="14851" max="14851" width="23.42578125" style="1" customWidth="1"/>
    <col min="14852" max="14852" width="24.85546875" style="1" customWidth="1"/>
    <col min="14853" max="14853" width="14" style="1" customWidth="1"/>
    <col min="14854" max="14854" width="10.42578125" style="1" customWidth="1"/>
    <col min="14855" max="14855" width="20.85546875" style="1" customWidth="1"/>
    <col min="14856" max="14856" width="11.140625" style="1" customWidth="1"/>
    <col min="14857" max="14857" width="21.140625" style="1" customWidth="1"/>
    <col min="14858" max="14858" width="11.42578125" style="1" customWidth="1"/>
    <col min="14859" max="14859" width="13.42578125" style="1" customWidth="1"/>
    <col min="14860" max="14860" width="21.85546875" style="1" customWidth="1"/>
    <col min="14861" max="14861" width="26.42578125" style="1" customWidth="1"/>
    <col min="14862" max="14862" width="25.42578125" style="1" customWidth="1"/>
    <col min="14863" max="14863" width="17.85546875" style="1" customWidth="1"/>
    <col min="14864" max="14865" width="18.140625" style="1"/>
    <col min="14866" max="14866" width="26.42578125" style="1" customWidth="1"/>
    <col min="14867" max="15106" width="18.140625" style="1"/>
    <col min="15107" max="15107" width="23.42578125" style="1" customWidth="1"/>
    <col min="15108" max="15108" width="24.85546875" style="1" customWidth="1"/>
    <col min="15109" max="15109" width="14" style="1" customWidth="1"/>
    <col min="15110" max="15110" width="10.42578125" style="1" customWidth="1"/>
    <col min="15111" max="15111" width="20.85546875" style="1" customWidth="1"/>
    <col min="15112" max="15112" width="11.140625" style="1" customWidth="1"/>
    <col min="15113" max="15113" width="21.140625" style="1" customWidth="1"/>
    <col min="15114" max="15114" width="11.42578125" style="1" customWidth="1"/>
    <col min="15115" max="15115" width="13.42578125" style="1" customWidth="1"/>
    <col min="15116" max="15116" width="21.85546875" style="1" customWidth="1"/>
    <col min="15117" max="15117" width="26.42578125" style="1" customWidth="1"/>
    <col min="15118" max="15118" width="25.42578125" style="1" customWidth="1"/>
    <col min="15119" max="15119" width="17.85546875" style="1" customWidth="1"/>
    <col min="15120" max="15121" width="18.140625" style="1"/>
    <col min="15122" max="15122" width="26.42578125" style="1" customWidth="1"/>
    <col min="15123" max="15362" width="18.140625" style="1"/>
    <col min="15363" max="15363" width="23.42578125" style="1" customWidth="1"/>
    <col min="15364" max="15364" width="24.85546875" style="1" customWidth="1"/>
    <col min="15365" max="15365" width="14" style="1" customWidth="1"/>
    <col min="15366" max="15366" width="10.42578125" style="1" customWidth="1"/>
    <col min="15367" max="15367" width="20.85546875" style="1" customWidth="1"/>
    <col min="15368" max="15368" width="11.140625" style="1" customWidth="1"/>
    <col min="15369" max="15369" width="21.140625" style="1" customWidth="1"/>
    <col min="15370" max="15370" width="11.42578125" style="1" customWidth="1"/>
    <col min="15371" max="15371" width="13.42578125" style="1" customWidth="1"/>
    <col min="15372" max="15372" width="21.85546875" style="1" customWidth="1"/>
    <col min="15373" max="15373" width="26.42578125" style="1" customWidth="1"/>
    <col min="15374" max="15374" width="25.42578125" style="1" customWidth="1"/>
    <col min="15375" max="15375" width="17.85546875" style="1" customWidth="1"/>
    <col min="15376" max="15377" width="18.140625" style="1"/>
    <col min="15378" max="15378" width="26.42578125" style="1" customWidth="1"/>
    <col min="15379" max="15618" width="18.140625" style="1"/>
    <col min="15619" max="15619" width="23.42578125" style="1" customWidth="1"/>
    <col min="15620" max="15620" width="24.85546875" style="1" customWidth="1"/>
    <col min="15621" max="15621" width="14" style="1" customWidth="1"/>
    <col min="15622" max="15622" width="10.42578125" style="1" customWidth="1"/>
    <col min="15623" max="15623" width="20.85546875" style="1" customWidth="1"/>
    <col min="15624" max="15624" width="11.140625" style="1" customWidth="1"/>
    <col min="15625" max="15625" width="21.140625" style="1" customWidth="1"/>
    <col min="15626" max="15626" width="11.42578125" style="1" customWidth="1"/>
    <col min="15627" max="15627" width="13.42578125" style="1" customWidth="1"/>
    <col min="15628" max="15628" width="21.85546875" style="1" customWidth="1"/>
    <col min="15629" max="15629" width="26.42578125" style="1" customWidth="1"/>
    <col min="15630" max="15630" width="25.42578125" style="1" customWidth="1"/>
    <col min="15631" max="15631" width="17.85546875" style="1" customWidth="1"/>
    <col min="15632" max="15633" width="18.140625" style="1"/>
    <col min="15634" max="15634" width="26.42578125" style="1" customWidth="1"/>
    <col min="15635" max="15874" width="18.140625" style="1"/>
    <col min="15875" max="15875" width="23.42578125" style="1" customWidth="1"/>
    <col min="15876" max="15876" width="24.85546875" style="1" customWidth="1"/>
    <col min="15877" max="15877" width="14" style="1" customWidth="1"/>
    <col min="15878" max="15878" width="10.42578125" style="1" customWidth="1"/>
    <col min="15879" max="15879" width="20.85546875" style="1" customWidth="1"/>
    <col min="15880" max="15880" width="11.140625" style="1" customWidth="1"/>
    <col min="15881" max="15881" width="21.140625" style="1" customWidth="1"/>
    <col min="15882" max="15882" width="11.42578125" style="1" customWidth="1"/>
    <col min="15883" max="15883" width="13.42578125" style="1" customWidth="1"/>
    <col min="15884" max="15884" width="21.85546875" style="1" customWidth="1"/>
    <col min="15885" max="15885" width="26.42578125" style="1" customWidth="1"/>
    <col min="15886" max="15886" width="25.42578125" style="1" customWidth="1"/>
    <col min="15887" max="15887" width="17.85546875" style="1" customWidth="1"/>
    <col min="15888" max="15889" width="18.140625" style="1"/>
    <col min="15890" max="15890" width="26.42578125" style="1" customWidth="1"/>
    <col min="15891" max="16130" width="18.140625" style="1"/>
    <col min="16131" max="16131" width="23.42578125" style="1" customWidth="1"/>
    <col min="16132" max="16132" width="24.85546875" style="1" customWidth="1"/>
    <col min="16133" max="16133" width="14" style="1" customWidth="1"/>
    <col min="16134" max="16134" width="10.42578125" style="1" customWidth="1"/>
    <col min="16135" max="16135" width="20.85546875" style="1" customWidth="1"/>
    <col min="16136" max="16136" width="11.140625" style="1" customWidth="1"/>
    <col min="16137" max="16137" width="21.140625" style="1" customWidth="1"/>
    <col min="16138" max="16138" width="11.42578125" style="1" customWidth="1"/>
    <col min="16139" max="16139" width="13.42578125" style="1" customWidth="1"/>
    <col min="16140" max="16140" width="21.85546875" style="1" customWidth="1"/>
    <col min="16141" max="16141" width="26.42578125" style="1" customWidth="1"/>
    <col min="16142" max="16142" width="25.42578125" style="1" customWidth="1"/>
    <col min="16143" max="16143" width="17.85546875" style="1" customWidth="1"/>
    <col min="16144" max="16145" width="18.140625" style="1"/>
    <col min="16146" max="16146" width="26.42578125" style="1" customWidth="1"/>
    <col min="16147" max="16384" width="18.140625" style="1"/>
  </cols>
  <sheetData>
    <row r="2" spans="2:20" ht="21" customHeight="1" x14ac:dyDescent="0.2">
      <c r="B2" s="33" t="s">
        <v>122</v>
      </c>
      <c r="C2" s="34"/>
      <c r="D2" s="34"/>
      <c r="E2" s="35"/>
      <c r="F2" s="35"/>
      <c r="G2" s="36"/>
      <c r="H2" s="37"/>
      <c r="I2" s="37"/>
      <c r="J2" s="37"/>
      <c r="K2" s="37"/>
      <c r="L2" s="38"/>
      <c r="M2" s="39"/>
      <c r="N2" s="40"/>
      <c r="O2" s="3"/>
    </row>
    <row r="3" spans="2:20" ht="36" customHeight="1" x14ac:dyDescent="0.2">
      <c r="B3" s="4"/>
      <c r="C3" s="173" t="s">
        <v>0</v>
      </c>
      <c r="D3" s="187"/>
      <c r="E3" s="174"/>
      <c r="F3" s="173" t="s">
        <v>1</v>
      </c>
      <c r="G3" s="174"/>
      <c r="H3" s="5" t="s">
        <v>2</v>
      </c>
      <c r="I3" s="173" t="s">
        <v>3</v>
      </c>
      <c r="J3" s="187"/>
      <c r="K3" s="174"/>
      <c r="L3" s="173" t="s">
        <v>4</v>
      </c>
      <c r="M3" s="174"/>
      <c r="N3" s="5" t="s">
        <v>5</v>
      </c>
      <c r="O3" s="6"/>
    </row>
    <row r="4" spans="2:20" ht="36" customHeight="1" x14ac:dyDescent="0.2">
      <c r="B4" s="4" t="s">
        <v>6</v>
      </c>
      <c r="C4" s="7" t="s">
        <v>38</v>
      </c>
      <c r="D4" s="7" t="s">
        <v>27</v>
      </c>
      <c r="E4" s="7" t="s">
        <v>7</v>
      </c>
      <c r="F4" s="7" t="s">
        <v>26</v>
      </c>
      <c r="G4" s="7" t="s">
        <v>27</v>
      </c>
      <c r="H4" s="8" t="s">
        <v>8</v>
      </c>
      <c r="I4" s="7" t="s">
        <v>26</v>
      </c>
      <c r="J4" s="7" t="s">
        <v>27</v>
      </c>
      <c r="K4" s="9" t="s">
        <v>7</v>
      </c>
      <c r="L4" s="7" t="s">
        <v>26</v>
      </c>
      <c r="M4" s="7" t="s">
        <v>27</v>
      </c>
      <c r="N4" s="8" t="s">
        <v>8</v>
      </c>
      <c r="O4" s="6"/>
      <c r="P4" s="1" t="s">
        <v>9</v>
      </c>
      <c r="Q4" s="1" t="s">
        <v>9</v>
      </c>
    </row>
    <row r="5" spans="2:20" ht="30" customHeight="1" x14ac:dyDescent="0.2">
      <c r="B5" s="130" t="s">
        <v>162</v>
      </c>
      <c r="C5" s="10">
        <v>76</v>
      </c>
      <c r="D5" s="10">
        <v>74</v>
      </c>
      <c r="E5" s="11">
        <f t="shared" ref="E5:E9" si="0">C5+D5</f>
        <v>150</v>
      </c>
      <c r="F5" s="10">
        <v>22</v>
      </c>
      <c r="G5" s="10">
        <v>28</v>
      </c>
      <c r="H5" s="12">
        <v>1</v>
      </c>
      <c r="I5" s="13">
        <f>C5*H5</f>
        <v>76</v>
      </c>
      <c r="J5" s="13">
        <f t="shared" ref="J5:J9" si="1">D5*H5</f>
        <v>74</v>
      </c>
      <c r="K5" s="13">
        <f t="shared" ref="K5:K10" si="2">I5+J5</f>
        <v>150</v>
      </c>
      <c r="L5" s="14">
        <f>F5/I5</f>
        <v>0.28947368421052633</v>
      </c>
      <c r="M5" s="14">
        <f>G5/J5</f>
        <v>0.3783783783783784</v>
      </c>
      <c r="N5" s="15">
        <v>75</v>
      </c>
      <c r="O5" s="16">
        <f>N5*E5</f>
        <v>11250</v>
      </c>
      <c r="P5" s="17" t="str">
        <f t="shared" ref="P5:P10" si="3">CONCATENATE(F5," ",$P$4," ",C5)</f>
        <v>22 / 76</v>
      </c>
      <c r="Q5" s="17" t="str">
        <f t="shared" ref="Q5:Q10" si="4">CONCATENATE(G5," ",$Q$4," ",D5)</f>
        <v>28 / 74</v>
      </c>
    </row>
    <row r="6" spans="2:20" ht="30" customHeight="1" x14ac:dyDescent="0.2">
      <c r="B6" s="130" t="s">
        <v>163</v>
      </c>
      <c r="C6" s="10">
        <v>116</v>
      </c>
      <c r="D6" s="10">
        <v>117</v>
      </c>
      <c r="E6" s="11">
        <f t="shared" si="0"/>
        <v>233</v>
      </c>
      <c r="F6" s="10">
        <v>27</v>
      </c>
      <c r="G6" s="10">
        <v>43</v>
      </c>
      <c r="H6" s="12">
        <v>1</v>
      </c>
      <c r="I6" s="13">
        <f t="shared" ref="I6:I9" si="5">C6*H6</f>
        <v>116</v>
      </c>
      <c r="J6" s="13">
        <f t="shared" si="1"/>
        <v>117</v>
      </c>
      <c r="K6" s="13">
        <f t="shared" si="2"/>
        <v>233</v>
      </c>
      <c r="L6" s="14">
        <f t="shared" ref="L6:M10" si="6">F6/I6</f>
        <v>0.23275862068965517</v>
      </c>
      <c r="M6" s="14">
        <f t="shared" si="6"/>
        <v>0.36752136752136755</v>
      </c>
      <c r="N6" s="15">
        <v>84</v>
      </c>
      <c r="O6" s="16">
        <f t="shared" ref="O6:O9" si="7">N6*E6</f>
        <v>19572</v>
      </c>
      <c r="P6" s="17" t="str">
        <f t="shared" si="3"/>
        <v>27 / 116</v>
      </c>
      <c r="Q6" s="17" t="str">
        <f t="shared" si="4"/>
        <v>43 / 117</v>
      </c>
    </row>
    <row r="7" spans="2:20" ht="30" customHeight="1" x14ac:dyDescent="0.2">
      <c r="B7" s="130" t="s">
        <v>167</v>
      </c>
      <c r="C7" s="10">
        <v>115</v>
      </c>
      <c r="D7" s="10">
        <v>112</v>
      </c>
      <c r="E7" s="11">
        <f t="shared" si="0"/>
        <v>227</v>
      </c>
      <c r="F7" s="10">
        <v>7</v>
      </c>
      <c r="G7" s="10">
        <v>21</v>
      </c>
      <c r="H7" s="12">
        <v>1.5</v>
      </c>
      <c r="I7" s="13">
        <f t="shared" si="5"/>
        <v>172.5</v>
      </c>
      <c r="J7" s="13">
        <f t="shared" si="1"/>
        <v>168</v>
      </c>
      <c r="K7" s="13">
        <f t="shared" si="2"/>
        <v>340.5</v>
      </c>
      <c r="L7" s="14">
        <f t="shared" si="6"/>
        <v>4.0579710144927533E-2</v>
      </c>
      <c r="M7" s="14">
        <f t="shared" si="6"/>
        <v>0.125</v>
      </c>
      <c r="N7" s="15">
        <v>71</v>
      </c>
      <c r="O7" s="16">
        <f t="shared" si="7"/>
        <v>16117</v>
      </c>
      <c r="P7" s="17" t="str">
        <f t="shared" si="3"/>
        <v>7 / 115</v>
      </c>
      <c r="Q7" s="17" t="str">
        <f t="shared" si="4"/>
        <v>21 / 112</v>
      </c>
    </row>
    <row r="8" spans="2:20" ht="30" customHeight="1" x14ac:dyDescent="0.2">
      <c r="B8" s="130" t="s">
        <v>168</v>
      </c>
      <c r="C8" s="10">
        <v>95</v>
      </c>
      <c r="D8" s="10">
        <v>93</v>
      </c>
      <c r="E8" s="11">
        <f t="shared" si="0"/>
        <v>188</v>
      </c>
      <c r="F8" s="10">
        <v>7</v>
      </c>
      <c r="G8" s="10">
        <v>17</v>
      </c>
      <c r="H8" s="12">
        <v>1</v>
      </c>
      <c r="I8" s="13">
        <f t="shared" si="5"/>
        <v>95</v>
      </c>
      <c r="J8" s="13">
        <f t="shared" si="1"/>
        <v>93</v>
      </c>
      <c r="K8" s="13">
        <f t="shared" si="2"/>
        <v>188</v>
      </c>
      <c r="L8" s="14">
        <f t="shared" si="6"/>
        <v>7.3684210526315783E-2</v>
      </c>
      <c r="M8" s="14">
        <f t="shared" si="6"/>
        <v>0.18279569892473119</v>
      </c>
      <c r="N8" s="15">
        <v>76</v>
      </c>
      <c r="O8" s="16">
        <f t="shared" si="7"/>
        <v>14288</v>
      </c>
      <c r="P8" s="17" t="str">
        <f t="shared" si="3"/>
        <v>7 / 95</v>
      </c>
      <c r="Q8" s="17" t="str">
        <f t="shared" si="4"/>
        <v>17 / 93</v>
      </c>
    </row>
    <row r="9" spans="2:20" ht="30" customHeight="1" x14ac:dyDescent="0.2">
      <c r="B9" s="130" t="s">
        <v>171</v>
      </c>
      <c r="C9" s="10">
        <v>144</v>
      </c>
      <c r="D9" s="10">
        <v>94</v>
      </c>
      <c r="E9" s="11">
        <f t="shared" si="0"/>
        <v>238</v>
      </c>
      <c r="F9" s="10">
        <v>15</v>
      </c>
      <c r="G9" s="10">
        <v>21</v>
      </c>
      <c r="H9" s="12">
        <v>0.5</v>
      </c>
      <c r="I9" s="13">
        <f t="shared" si="5"/>
        <v>72</v>
      </c>
      <c r="J9" s="13">
        <f t="shared" si="1"/>
        <v>47</v>
      </c>
      <c r="K9" s="13">
        <f t="shared" si="2"/>
        <v>119</v>
      </c>
      <c r="L9" s="14">
        <f t="shared" si="6"/>
        <v>0.20833333333333334</v>
      </c>
      <c r="M9" s="14">
        <f t="shared" si="6"/>
        <v>0.44680851063829785</v>
      </c>
      <c r="N9" s="15">
        <v>80.7</v>
      </c>
      <c r="O9" s="16">
        <f t="shared" si="7"/>
        <v>19206.600000000002</v>
      </c>
      <c r="P9" s="17" t="str">
        <f t="shared" si="3"/>
        <v>15 / 144</v>
      </c>
      <c r="Q9" s="17" t="str">
        <f t="shared" si="4"/>
        <v>21 / 94</v>
      </c>
    </row>
    <row r="10" spans="2:20" ht="30" customHeight="1" x14ac:dyDescent="0.2">
      <c r="B10" s="18">
        <f>COUNT(C5:C9)</f>
        <v>5</v>
      </c>
      <c r="C10" s="19">
        <f>SUM(C5:C9)</f>
        <v>546</v>
      </c>
      <c r="D10" s="19">
        <f>SUM(D5:D9)</f>
        <v>490</v>
      </c>
      <c r="E10" s="19">
        <f>C10+D10</f>
        <v>1036</v>
      </c>
      <c r="F10" s="11">
        <f>SUM(F5:F9)</f>
        <v>78</v>
      </c>
      <c r="G10" s="11">
        <f>SUM(G5:G9)</f>
        <v>130</v>
      </c>
      <c r="H10" s="62">
        <f>K10/E10</f>
        <v>0.99469111969111967</v>
      </c>
      <c r="I10" s="21">
        <f>SUM(I5:I9)</f>
        <v>531.5</v>
      </c>
      <c r="J10" s="21">
        <f>SUM(J5:J9)</f>
        <v>499</v>
      </c>
      <c r="K10" s="19">
        <f t="shared" si="2"/>
        <v>1030.5</v>
      </c>
      <c r="L10" s="22">
        <f t="shared" si="6"/>
        <v>0.14675446848541862</v>
      </c>
      <c r="M10" s="22">
        <f t="shared" si="6"/>
        <v>0.26052104208416832</v>
      </c>
      <c r="N10" s="41">
        <f>O10/E10</f>
        <v>77.63861003861004</v>
      </c>
      <c r="O10" s="42">
        <f>SUM(O5:O9)</f>
        <v>80433.600000000006</v>
      </c>
      <c r="P10" s="43" t="str">
        <f t="shared" si="3"/>
        <v>78 / 546</v>
      </c>
      <c r="Q10" s="43" t="str">
        <f t="shared" si="4"/>
        <v>130 / 490</v>
      </c>
    </row>
    <row r="11" spans="2:20" ht="18" customHeight="1" x14ac:dyDescent="0.2"/>
    <row r="12" spans="2:20" ht="30" customHeight="1" thickBot="1" x14ac:dyDescent="0.25"/>
    <row r="13" spans="2:20" ht="29.25" customHeight="1" thickBot="1" x14ac:dyDescent="0.25">
      <c r="B13" s="193" t="s">
        <v>181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S13" s="31"/>
      <c r="T13" s="17"/>
    </row>
    <row r="14" spans="2:20" s="25" customFormat="1" ht="28.5" customHeight="1" thickBot="1" x14ac:dyDescent="0.3">
      <c r="B14" s="179" t="s">
        <v>23</v>
      </c>
      <c r="C14" s="179" t="s">
        <v>10</v>
      </c>
      <c r="D14" s="181" t="s">
        <v>11</v>
      </c>
      <c r="E14" s="179" t="s">
        <v>12</v>
      </c>
      <c r="F14" s="179" t="s">
        <v>21</v>
      </c>
      <c r="G14" s="183" t="s">
        <v>113</v>
      </c>
      <c r="H14" s="192"/>
      <c r="I14" s="183" t="s">
        <v>115</v>
      </c>
      <c r="J14" s="192"/>
      <c r="K14" s="196" t="s">
        <v>25</v>
      </c>
      <c r="L14" s="188" t="s">
        <v>13</v>
      </c>
      <c r="M14" s="189"/>
      <c r="N14" s="189"/>
      <c r="O14" s="190" t="s">
        <v>24</v>
      </c>
      <c r="S14" s="32"/>
      <c r="T14" s="17"/>
    </row>
    <row r="15" spans="2:20" s="25" customFormat="1" ht="34.5" customHeight="1" thickBot="1" x14ac:dyDescent="0.3">
      <c r="B15" s="180"/>
      <c r="C15" s="180"/>
      <c r="D15" s="182"/>
      <c r="E15" s="180"/>
      <c r="F15" s="184"/>
      <c r="G15" s="119" t="s">
        <v>114</v>
      </c>
      <c r="H15" s="120" t="s">
        <v>116</v>
      </c>
      <c r="I15" s="119" t="s">
        <v>114</v>
      </c>
      <c r="J15" s="121" t="s">
        <v>116</v>
      </c>
      <c r="K15" s="186"/>
      <c r="L15" s="66" t="s">
        <v>14</v>
      </c>
      <c r="M15" s="67" t="s">
        <v>15</v>
      </c>
      <c r="N15" s="68" t="s">
        <v>16</v>
      </c>
      <c r="O15" s="191" t="s">
        <v>17</v>
      </c>
      <c r="S15" s="32"/>
      <c r="T15" s="17"/>
    </row>
    <row r="16" spans="2:20" s="25" customFormat="1" ht="45.95" customHeight="1" x14ac:dyDescent="0.25">
      <c r="B16" s="157">
        <v>8</v>
      </c>
      <c r="C16" s="58" t="s">
        <v>174</v>
      </c>
      <c r="D16" s="69" t="s">
        <v>18</v>
      </c>
      <c r="E16" s="70"/>
      <c r="F16" s="71">
        <f t="shared" ref="F16:F21" si="8">H5</f>
        <v>1</v>
      </c>
      <c r="G16" s="72" t="str">
        <f>P5</f>
        <v>22 / 76</v>
      </c>
      <c r="H16" s="73">
        <f>L5</f>
        <v>0.28947368421052633</v>
      </c>
      <c r="I16" s="72" t="str">
        <f>Q5</f>
        <v>28 / 74</v>
      </c>
      <c r="J16" s="73">
        <f>M5</f>
        <v>0.3783783783783784</v>
      </c>
      <c r="K16" s="74">
        <v>7.4999999999999997E-2</v>
      </c>
      <c r="L16" s="75" t="s">
        <v>40</v>
      </c>
      <c r="M16" s="75" t="s">
        <v>84</v>
      </c>
      <c r="N16" s="76" t="s">
        <v>85</v>
      </c>
      <c r="O16" s="75" t="s">
        <v>95</v>
      </c>
      <c r="Q16" s="28"/>
      <c r="S16" s="32"/>
      <c r="T16" s="17"/>
    </row>
    <row r="17" spans="2:25" s="25" customFormat="1" ht="45.95" customHeight="1" x14ac:dyDescent="0.25">
      <c r="B17" s="158"/>
      <c r="C17" s="58" t="s">
        <v>175</v>
      </c>
      <c r="D17" s="69" t="s">
        <v>18</v>
      </c>
      <c r="E17" s="70"/>
      <c r="F17" s="71">
        <f t="shared" si="8"/>
        <v>1</v>
      </c>
      <c r="G17" s="69" t="str">
        <f>P6</f>
        <v>27 / 116</v>
      </c>
      <c r="H17" s="77">
        <f>L6</f>
        <v>0.23275862068965517</v>
      </c>
      <c r="I17" s="69" t="str">
        <f>Q6</f>
        <v>43 / 117</v>
      </c>
      <c r="J17" s="77">
        <f>M6</f>
        <v>0.36752136752136755</v>
      </c>
      <c r="K17" s="74">
        <v>0.13</v>
      </c>
      <c r="L17" s="75" t="s">
        <v>41</v>
      </c>
      <c r="M17" s="75" t="s">
        <v>86</v>
      </c>
      <c r="N17" s="78" t="s">
        <v>87</v>
      </c>
      <c r="O17" s="75" t="s">
        <v>94</v>
      </c>
      <c r="Q17" s="28"/>
      <c r="S17" s="32"/>
      <c r="T17" s="17"/>
    </row>
    <row r="18" spans="2:25" s="25" customFormat="1" ht="45.95" customHeight="1" x14ac:dyDescent="0.25">
      <c r="B18" s="158"/>
      <c r="C18" s="58" t="s">
        <v>155</v>
      </c>
      <c r="D18" s="69" t="s">
        <v>18</v>
      </c>
      <c r="E18" s="70"/>
      <c r="F18" s="71">
        <f t="shared" si="8"/>
        <v>1.5</v>
      </c>
      <c r="G18" s="69" t="str">
        <f>P7</f>
        <v>7 / 115</v>
      </c>
      <c r="H18" s="77">
        <f>L7</f>
        <v>4.0579710144927533E-2</v>
      </c>
      <c r="I18" s="69" t="str">
        <f>Q7</f>
        <v>21 / 112</v>
      </c>
      <c r="J18" s="77">
        <f>M7</f>
        <v>0.125</v>
      </c>
      <c r="K18" s="74">
        <v>8.2000000000000003E-2</v>
      </c>
      <c r="L18" s="75" t="s">
        <v>42</v>
      </c>
      <c r="M18" s="75" t="s">
        <v>88</v>
      </c>
      <c r="N18" s="78" t="s">
        <v>89</v>
      </c>
      <c r="O18" s="75" t="s">
        <v>94</v>
      </c>
      <c r="Q18" s="28"/>
      <c r="S18" s="32"/>
      <c r="T18" s="17"/>
    </row>
    <row r="19" spans="2:25" s="25" customFormat="1" ht="45.95" customHeight="1" x14ac:dyDescent="0.25">
      <c r="B19" s="158"/>
      <c r="C19" s="58" t="s">
        <v>176</v>
      </c>
      <c r="D19" s="69" t="s">
        <v>18</v>
      </c>
      <c r="E19" s="70"/>
      <c r="F19" s="71">
        <f t="shared" si="8"/>
        <v>1</v>
      </c>
      <c r="G19" s="69" t="str">
        <f>P8</f>
        <v>7 / 95</v>
      </c>
      <c r="H19" s="77">
        <f>L8</f>
        <v>7.3684210526315783E-2</v>
      </c>
      <c r="I19" s="69" t="str">
        <f>Q8</f>
        <v>17 / 93</v>
      </c>
      <c r="J19" s="77">
        <f>M8</f>
        <v>0.18279569892473119</v>
      </c>
      <c r="K19" s="74">
        <v>0.23599999999999999</v>
      </c>
      <c r="L19" s="75" t="s">
        <v>43</v>
      </c>
      <c r="M19" s="75" t="s">
        <v>90</v>
      </c>
      <c r="N19" s="78" t="s">
        <v>91</v>
      </c>
      <c r="O19" s="75" t="s">
        <v>95</v>
      </c>
      <c r="Q19" s="28"/>
      <c r="S19" s="32"/>
      <c r="T19" s="17"/>
    </row>
    <row r="20" spans="2:25" s="25" customFormat="1" ht="45.95" customHeight="1" x14ac:dyDescent="0.25">
      <c r="B20" s="158"/>
      <c r="C20" s="58" t="s">
        <v>177</v>
      </c>
      <c r="D20" s="69" t="s">
        <v>18</v>
      </c>
      <c r="E20" s="70"/>
      <c r="F20" s="71">
        <f t="shared" si="8"/>
        <v>0.5</v>
      </c>
      <c r="G20" s="69" t="str">
        <f>P9</f>
        <v>15 / 144</v>
      </c>
      <c r="H20" s="77">
        <f>L9</f>
        <v>0.20833333333333334</v>
      </c>
      <c r="I20" s="69" t="str">
        <f>Q9</f>
        <v>21 / 94</v>
      </c>
      <c r="J20" s="77">
        <f>M9</f>
        <v>0.44680851063829785</v>
      </c>
      <c r="K20" s="74">
        <v>5.2999999999999999E-2</v>
      </c>
      <c r="L20" s="75" t="s">
        <v>44</v>
      </c>
      <c r="M20" s="75" t="s">
        <v>92</v>
      </c>
      <c r="N20" s="78" t="s">
        <v>93</v>
      </c>
      <c r="O20" s="75" t="s">
        <v>96</v>
      </c>
      <c r="Q20" s="28"/>
      <c r="S20" s="32"/>
      <c r="T20" s="17"/>
    </row>
    <row r="21" spans="2:25" s="25" customFormat="1" ht="39.950000000000003" customHeight="1" x14ac:dyDescent="0.25">
      <c r="B21" s="79" t="s">
        <v>19</v>
      </c>
      <c r="C21" s="80">
        <f>COUNT(H16:H20)</f>
        <v>5</v>
      </c>
      <c r="D21" s="69"/>
      <c r="E21" s="122" t="s">
        <v>111</v>
      </c>
      <c r="F21" s="123">
        <f t="shared" si="8"/>
        <v>0.99469111969111967</v>
      </c>
      <c r="G21" s="83" t="str">
        <f t="shared" ref="G21" si="9">P10</f>
        <v>78 / 546</v>
      </c>
      <c r="H21" s="84">
        <f t="shared" ref="H21" si="10">L10</f>
        <v>0.14675446848541862</v>
      </c>
      <c r="I21" s="83" t="str">
        <f t="shared" ref="I21" si="11">Q10</f>
        <v>130 / 490</v>
      </c>
      <c r="J21" s="84">
        <f t="shared" ref="J21" si="12">M10</f>
        <v>0.26052104208416832</v>
      </c>
      <c r="K21" s="85">
        <v>1</v>
      </c>
      <c r="L21" s="86" t="s">
        <v>46</v>
      </c>
      <c r="M21" s="87"/>
      <c r="N21" s="88"/>
      <c r="O21" s="88"/>
      <c r="Q21" s="30"/>
      <c r="R21" s="27"/>
    </row>
    <row r="22" spans="2:25" ht="7.5" customHeight="1" thickBot="1" x14ac:dyDescent="0.25">
      <c r="B22" s="89"/>
      <c r="C22" s="89"/>
      <c r="D22" s="90"/>
      <c r="E22" s="90"/>
      <c r="F22" s="91"/>
      <c r="G22" s="91"/>
      <c r="H22" s="92"/>
      <c r="I22" s="93"/>
      <c r="J22" s="92"/>
      <c r="K22" s="94"/>
      <c r="L22" s="95"/>
      <c r="M22" s="96"/>
      <c r="N22" s="97"/>
      <c r="O22" s="98"/>
      <c r="P22" s="23"/>
    </row>
    <row r="23" spans="2:25" s="24" customFormat="1" ht="49.5" customHeight="1" thickBot="1" x14ac:dyDescent="0.25">
      <c r="B23" s="99"/>
      <c r="C23" s="163" t="s">
        <v>121</v>
      </c>
      <c r="D23" s="164"/>
      <c r="E23" s="164"/>
      <c r="F23" s="164"/>
      <c r="G23" s="164"/>
      <c r="H23" s="164"/>
      <c r="I23" s="165"/>
      <c r="J23" s="100" t="s">
        <v>45</v>
      </c>
      <c r="K23" s="101" t="s">
        <v>30</v>
      </c>
      <c r="L23" s="102" t="s">
        <v>14</v>
      </c>
      <c r="M23" s="103" t="s">
        <v>15</v>
      </c>
      <c r="N23" s="104" t="s">
        <v>16</v>
      </c>
      <c r="O23" s="98"/>
    </row>
    <row r="24" spans="2:25" ht="39.950000000000003" customHeight="1" x14ac:dyDescent="0.2">
      <c r="B24" s="166" t="s">
        <v>20</v>
      </c>
      <c r="C24" s="168" t="s">
        <v>39</v>
      </c>
      <c r="D24" s="169"/>
      <c r="E24" s="169"/>
      <c r="F24" s="169"/>
      <c r="G24" s="169"/>
      <c r="H24" s="169"/>
      <c r="I24" s="169"/>
      <c r="J24" s="124" t="s">
        <v>99</v>
      </c>
      <c r="K24" s="124" t="s">
        <v>100</v>
      </c>
      <c r="L24" s="106" t="s">
        <v>46</v>
      </c>
      <c r="M24" s="107" t="s">
        <v>101</v>
      </c>
      <c r="N24" s="125" t="s">
        <v>47</v>
      </c>
      <c r="O24" s="126" t="s">
        <v>36</v>
      </c>
    </row>
    <row r="25" spans="2:25" ht="39.950000000000003" customHeight="1" thickBot="1" x14ac:dyDescent="0.25">
      <c r="B25" s="167"/>
      <c r="C25" s="170" t="s">
        <v>102</v>
      </c>
      <c r="D25" s="171"/>
      <c r="E25" s="171"/>
      <c r="F25" s="171"/>
      <c r="G25" s="171"/>
      <c r="H25" s="171"/>
      <c r="I25" s="171"/>
      <c r="J25" s="127" t="s">
        <v>99</v>
      </c>
      <c r="K25" s="127" t="s">
        <v>100</v>
      </c>
      <c r="L25" s="111" t="s">
        <v>46</v>
      </c>
      <c r="M25" s="112" t="s">
        <v>101</v>
      </c>
      <c r="N25" s="128" t="s">
        <v>47</v>
      </c>
      <c r="O25" s="129" t="s">
        <v>103</v>
      </c>
    </row>
    <row r="26" spans="2:25" ht="7.5" customHeight="1" x14ac:dyDescent="0.2">
      <c r="B26" s="115"/>
      <c r="C26" s="116"/>
      <c r="D26" s="116"/>
      <c r="E26" s="116"/>
      <c r="F26" s="116"/>
      <c r="G26" s="116"/>
      <c r="H26" s="116"/>
      <c r="I26" s="116"/>
      <c r="J26" s="117"/>
      <c r="K26" s="117"/>
      <c r="L26" s="118"/>
      <c r="M26" s="116"/>
      <c r="N26" s="116"/>
      <c r="O26" s="11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21.75" customHeight="1" x14ac:dyDescent="0.2">
      <c r="B27" s="172" t="s">
        <v>149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</row>
    <row r="28" spans="2:25" ht="13.5" customHeight="1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</sheetData>
  <mergeCells count="21">
    <mergeCell ref="B27:O27"/>
    <mergeCell ref="L3:M3"/>
    <mergeCell ref="B13:O13"/>
    <mergeCell ref="O14:O15"/>
    <mergeCell ref="B16:B20"/>
    <mergeCell ref="C23:I23"/>
    <mergeCell ref="B24:B25"/>
    <mergeCell ref="C24:I24"/>
    <mergeCell ref="C25:I25"/>
    <mergeCell ref="K14:K15"/>
    <mergeCell ref="L14:N14"/>
    <mergeCell ref="B14:B15"/>
    <mergeCell ref="E14:E15"/>
    <mergeCell ref="F14:F15"/>
    <mergeCell ref="C3:E3"/>
    <mergeCell ref="F3:G3"/>
    <mergeCell ref="I3:K3"/>
    <mergeCell ref="C14:C15"/>
    <mergeCell ref="D14:D15"/>
    <mergeCell ref="G14:H14"/>
    <mergeCell ref="I14:J14"/>
  </mergeCells>
  <pageMargins left="0.7" right="0.7" top="0.75" bottom="0.75" header="0.3" footer="0.3"/>
  <pageSetup paperSize="9" orientation="portrait" horizontalDpi="0" verticalDpi="0" r:id="rId1"/>
  <ignoredErrors>
    <ignoredError sqref="E10:H10" formula="1"/>
    <ignoredError sqref="J24:K2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3"/>
  <sheetViews>
    <sheetView zoomScale="90" zoomScaleNormal="90" zoomScalePageLayoutView="140" workbookViewId="0">
      <selection activeCell="B1" sqref="B1"/>
    </sheetView>
  </sheetViews>
  <sheetFormatPr baseColWidth="10" defaultRowHeight="15" x14ac:dyDescent="0.25"/>
  <cols>
    <col min="1" max="1" width="5" customWidth="1"/>
    <col min="2" max="2" width="14.28515625" customWidth="1"/>
    <col min="3" max="3" width="33" customWidth="1"/>
    <col min="4" max="4" width="18.42578125" customWidth="1"/>
    <col min="5" max="5" width="13.28515625" customWidth="1"/>
    <col min="6" max="7" width="18.85546875" style="44" customWidth="1"/>
    <col min="8" max="9" width="18.85546875" customWidth="1"/>
    <col min="10" max="10" width="15.5703125" customWidth="1"/>
  </cols>
  <sheetData>
    <row r="1" spans="2:15" ht="15.75" thickBot="1" x14ac:dyDescent="0.3"/>
    <row r="2" spans="2:15" ht="27" customHeight="1" thickBot="1" x14ac:dyDescent="0.3">
      <c r="B2" s="198" t="s">
        <v>118</v>
      </c>
      <c r="C2" s="199"/>
      <c r="D2" s="199"/>
      <c r="E2" s="199"/>
      <c r="F2" s="199"/>
      <c r="G2" s="199"/>
      <c r="H2" s="199"/>
      <c r="I2" s="199"/>
      <c r="J2" s="200"/>
      <c r="K2" s="53"/>
      <c r="L2" s="53"/>
      <c r="M2" s="53"/>
      <c r="N2" s="53"/>
      <c r="O2" s="53"/>
    </row>
    <row r="3" spans="2:15" ht="63.75" x14ac:dyDescent="0.25">
      <c r="B3" s="131" t="s">
        <v>23</v>
      </c>
      <c r="C3" s="132" t="s">
        <v>10</v>
      </c>
      <c r="D3" s="133" t="s">
        <v>11</v>
      </c>
      <c r="E3" s="133" t="s">
        <v>21</v>
      </c>
      <c r="F3" s="134" t="s">
        <v>28</v>
      </c>
      <c r="G3" s="135" t="s">
        <v>145</v>
      </c>
      <c r="H3" s="133" t="s">
        <v>29</v>
      </c>
      <c r="I3" s="135" t="s">
        <v>146</v>
      </c>
      <c r="J3" s="133" t="s">
        <v>24</v>
      </c>
      <c r="K3" s="46"/>
      <c r="L3" s="46"/>
      <c r="M3" s="46"/>
      <c r="N3" s="53"/>
      <c r="O3" s="53"/>
    </row>
    <row r="4" spans="2:15" ht="21" customHeight="1" x14ac:dyDescent="0.25">
      <c r="B4" s="204">
        <v>7</v>
      </c>
      <c r="C4" s="59" t="s">
        <v>150</v>
      </c>
      <c r="D4" s="136" t="s">
        <v>18</v>
      </c>
      <c r="E4" s="137">
        <v>1</v>
      </c>
      <c r="F4" s="138" t="s">
        <v>123</v>
      </c>
      <c r="G4" s="139">
        <v>1.29</v>
      </c>
      <c r="H4" s="140" t="s">
        <v>124</v>
      </c>
      <c r="I4" s="141">
        <v>1.96</v>
      </c>
      <c r="J4" s="142" t="s">
        <v>94</v>
      </c>
      <c r="K4" s="46"/>
      <c r="L4" s="53"/>
      <c r="M4" s="53"/>
      <c r="N4" s="53"/>
      <c r="O4" s="53"/>
    </row>
    <row r="5" spans="2:15" ht="21" customHeight="1" x14ac:dyDescent="0.25">
      <c r="B5" s="204"/>
      <c r="C5" s="59" t="s">
        <v>151</v>
      </c>
      <c r="D5" s="136" t="s">
        <v>18</v>
      </c>
      <c r="E5" s="137">
        <v>1</v>
      </c>
      <c r="F5" s="138" t="s">
        <v>125</v>
      </c>
      <c r="G5" s="139">
        <v>1.51</v>
      </c>
      <c r="H5" s="140" t="s">
        <v>126</v>
      </c>
      <c r="I5" s="141">
        <v>2.4500000000000002</v>
      </c>
      <c r="J5" s="142" t="s">
        <v>94</v>
      </c>
      <c r="K5" s="46"/>
      <c r="L5" s="53"/>
      <c r="M5" s="53"/>
      <c r="N5" s="53"/>
      <c r="O5" s="53"/>
    </row>
    <row r="6" spans="2:15" ht="21" customHeight="1" x14ac:dyDescent="0.25">
      <c r="B6" s="204"/>
      <c r="C6" s="59" t="s">
        <v>152</v>
      </c>
      <c r="D6" s="136" t="s">
        <v>18</v>
      </c>
      <c r="E6" s="137">
        <v>1.5</v>
      </c>
      <c r="F6" s="143" t="s">
        <v>127</v>
      </c>
      <c r="G6" s="139">
        <v>1.48</v>
      </c>
      <c r="H6" s="140" t="s">
        <v>128</v>
      </c>
      <c r="I6" s="141">
        <v>1.5</v>
      </c>
      <c r="J6" s="142" t="s">
        <v>97</v>
      </c>
      <c r="K6" s="46"/>
      <c r="L6" s="53"/>
      <c r="M6" s="53"/>
      <c r="N6" s="53"/>
      <c r="O6" s="53"/>
    </row>
    <row r="7" spans="2:15" ht="21" customHeight="1" x14ac:dyDescent="0.25">
      <c r="B7" s="204"/>
      <c r="C7" s="59" t="s">
        <v>153</v>
      </c>
      <c r="D7" s="136" t="s">
        <v>18</v>
      </c>
      <c r="E7" s="137">
        <v>1.42</v>
      </c>
      <c r="F7" s="143" t="s">
        <v>129</v>
      </c>
      <c r="G7" s="139">
        <v>2.218</v>
      </c>
      <c r="H7" s="140" t="s">
        <v>130</v>
      </c>
      <c r="I7" s="141">
        <v>2.5350000000000001</v>
      </c>
      <c r="J7" s="142" t="s">
        <v>95</v>
      </c>
      <c r="K7" s="46"/>
      <c r="L7" s="47"/>
      <c r="M7" s="47"/>
      <c r="N7" s="47"/>
      <c r="O7" s="47"/>
    </row>
    <row r="8" spans="2:15" ht="21" customHeight="1" x14ac:dyDescent="0.25">
      <c r="B8" s="204"/>
      <c r="C8" s="59" t="s">
        <v>154</v>
      </c>
      <c r="D8" s="136" t="s">
        <v>18</v>
      </c>
      <c r="E8" s="137">
        <v>0.5</v>
      </c>
      <c r="F8" s="143" t="s">
        <v>147</v>
      </c>
      <c r="G8" s="139">
        <v>1.91</v>
      </c>
      <c r="H8" s="140" t="s">
        <v>131</v>
      </c>
      <c r="I8" s="141">
        <v>2.5499999999999998</v>
      </c>
      <c r="J8" s="142" t="s">
        <v>95</v>
      </c>
      <c r="K8" s="46"/>
      <c r="L8" s="197"/>
      <c r="M8" s="197"/>
      <c r="N8" s="197"/>
      <c r="O8" s="197"/>
    </row>
    <row r="9" spans="2:15" ht="21" customHeight="1" x14ac:dyDescent="0.25">
      <c r="B9" s="204"/>
      <c r="C9" s="59" t="s">
        <v>178</v>
      </c>
      <c r="D9" s="136" t="s">
        <v>18</v>
      </c>
      <c r="E9" s="137">
        <v>1.5</v>
      </c>
      <c r="F9" s="143" t="s">
        <v>132</v>
      </c>
      <c r="G9" s="139">
        <v>5</v>
      </c>
      <c r="H9" s="140" t="s">
        <v>133</v>
      </c>
      <c r="I9" s="141">
        <v>4.53</v>
      </c>
      <c r="J9" s="142" t="s">
        <v>94</v>
      </c>
      <c r="K9" s="46"/>
      <c r="L9" s="48"/>
      <c r="M9" s="49"/>
      <c r="N9" s="48"/>
      <c r="O9" s="197"/>
    </row>
    <row r="10" spans="2:15" ht="21" customHeight="1" x14ac:dyDescent="0.25">
      <c r="B10" s="204"/>
      <c r="C10" s="59" t="s">
        <v>156</v>
      </c>
      <c r="D10" s="136" t="s">
        <v>18</v>
      </c>
      <c r="E10" s="137">
        <v>1</v>
      </c>
      <c r="F10" s="143" t="s">
        <v>134</v>
      </c>
      <c r="G10" s="139">
        <v>1.35</v>
      </c>
      <c r="H10" s="140" t="s">
        <v>135</v>
      </c>
      <c r="I10" s="141">
        <v>1.95</v>
      </c>
      <c r="J10" s="142" t="s">
        <v>95</v>
      </c>
      <c r="K10" s="46"/>
      <c r="L10" s="50"/>
      <c r="M10" s="50"/>
      <c r="N10" s="49"/>
      <c r="O10" s="50"/>
    </row>
    <row r="11" spans="2:15" ht="21" customHeight="1" x14ac:dyDescent="0.25">
      <c r="B11" s="204"/>
      <c r="C11" s="59" t="s">
        <v>179</v>
      </c>
      <c r="D11" s="136" t="s">
        <v>18</v>
      </c>
      <c r="E11" s="137">
        <v>1</v>
      </c>
      <c r="F11" s="143" t="s">
        <v>136</v>
      </c>
      <c r="G11" s="139">
        <v>2.8570000000000002</v>
      </c>
      <c r="H11" s="140" t="s">
        <v>137</v>
      </c>
      <c r="I11" s="141">
        <v>2.34</v>
      </c>
      <c r="J11" s="142" t="s">
        <v>94</v>
      </c>
      <c r="K11" s="46"/>
      <c r="L11" s="50"/>
      <c r="M11" s="50"/>
      <c r="N11" s="49"/>
      <c r="O11" s="50"/>
    </row>
    <row r="12" spans="2:15" ht="21" customHeight="1" x14ac:dyDescent="0.25">
      <c r="B12" s="204"/>
      <c r="C12" s="59" t="s">
        <v>161</v>
      </c>
      <c r="D12" s="136" t="s">
        <v>18</v>
      </c>
      <c r="E12" s="137">
        <v>1</v>
      </c>
      <c r="F12" s="143" t="s">
        <v>138</v>
      </c>
      <c r="G12" s="139">
        <v>1.62</v>
      </c>
      <c r="H12" s="140" t="s">
        <v>139</v>
      </c>
      <c r="I12" s="141">
        <v>1.6559999999999999</v>
      </c>
      <c r="J12" s="142" t="s">
        <v>94</v>
      </c>
      <c r="K12" s="46"/>
      <c r="L12" s="50"/>
      <c r="M12" s="50"/>
      <c r="N12" s="49"/>
      <c r="O12" s="50"/>
    </row>
    <row r="13" spans="2:15" ht="21" customHeight="1" x14ac:dyDescent="0.25">
      <c r="B13" s="204"/>
      <c r="C13" s="144" t="s">
        <v>180</v>
      </c>
      <c r="D13" s="136" t="s">
        <v>18</v>
      </c>
      <c r="E13" s="137">
        <v>2.5</v>
      </c>
      <c r="F13" s="143" t="s">
        <v>140</v>
      </c>
      <c r="G13" s="139">
        <v>1.0469999999999999</v>
      </c>
      <c r="H13" s="140" t="s">
        <v>141</v>
      </c>
      <c r="I13" s="141">
        <v>1.3280000000000001</v>
      </c>
      <c r="J13" s="142" t="s">
        <v>95</v>
      </c>
      <c r="K13" s="46"/>
      <c r="L13" s="50"/>
      <c r="M13" s="50"/>
      <c r="N13" s="49"/>
      <c r="O13" s="50"/>
    </row>
    <row r="14" spans="2:15" ht="21" customHeight="1" x14ac:dyDescent="0.25">
      <c r="B14" s="145"/>
      <c r="C14" s="146" t="s">
        <v>144</v>
      </c>
      <c r="D14" s="147"/>
      <c r="E14" s="148">
        <v>1.4345768025078369</v>
      </c>
      <c r="F14" s="149" t="s">
        <v>142</v>
      </c>
      <c r="G14" s="150">
        <v>1.4426229508196722</v>
      </c>
      <c r="H14" s="149" t="s">
        <v>143</v>
      </c>
      <c r="I14" s="151">
        <v>2.3549337260677468</v>
      </c>
      <c r="J14" s="152" t="s">
        <v>95</v>
      </c>
      <c r="K14" s="54"/>
      <c r="L14" s="50"/>
      <c r="M14" s="50"/>
      <c r="N14" s="49"/>
      <c r="O14" s="50"/>
    </row>
    <row r="15" spans="2:15" ht="6" customHeight="1" x14ac:dyDescent="0.25">
      <c r="B15" s="153"/>
      <c r="C15" s="153"/>
      <c r="D15" s="153"/>
      <c r="E15" s="153"/>
      <c r="F15" s="154"/>
      <c r="G15" s="154"/>
      <c r="H15" s="155"/>
      <c r="I15" s="155"/>
      <c r="J15" s="156"/>
      <c r="K15" s="54"/>
      <c r="L15" s="50"/>
      <c r="M15" s="50"/>
      <c r="N15" s="55"/>
      <c r="O15" s="50"/>
    </row>
    <row r="16" spans="2:15" ht="21.75" customHeight="1" x14ac:dyDescent="0.25">
      <c r="B16" s="201" t="s">
        <v>148</v>
      </c>
      <c r="C16" s="202"/>
      <c r="D16" s="202"/>
      <c r="E16" s="202"/>
      <c r="F16" s="202"/>
      <c r="G16" s="202"/>
      <c r="H16" s="202"/>
      <c r="I16" s="202"/>
      <c r="J16" s="203"/>
      <c r="K16" s="61"/>
      <c r="L16" s="61"/>
      <c r="M16" s="61"/>
      <c r="N16" s="61"/>
      <c r="O16" s="61"/>
    </row>
    <row r="17" spans="9:15" ht="15.75" x14ac:dyDescent="0.25">
      <c r="I17" s="53"/>
      <c r="J17" s="56"/>
      <c r="K17" s="54"/>
      <c r="L17" s="50"/>
      <c r="M17" s="50"/>
      <c r="N17" s="55"/>
      <c r="O17" s="50"/>
    </row>
    <row r="18" spans="9:15" ht="15.75" x14ac:dyDescent="0.25">
      <c r="I18" s="53"/>
      <c r="J18" s="56"/>
      <c r="K18" s="54"/>
      <c r="L18" s="50"/>
      <c r="M18" s="50"/>
      <c r="N18" s="55"/>
      <c r="O18" s="50"/>
    </row>
    <row r="19" spans="9:15" ht="15.75" x14ac:dyDescent="0.25">
      <c r="I19" s="53"/>
      <c r="J19" s="56"/>
      <c r="K19" s="54"/>
      <c r="L19" s="50"/>
      <c r="M19" s="50"/>
      <c r="N19" s="55"/>
      <c r="O19" s="50"/>
    </row>
    <row r="20" spans="9:15" ht="21" x14ac:dyDescent="0.25">
      <c r="I20" s="53"/>
      <c r="J20" s="57" t="s">
        <v>98</v>
      </c>
      <c r="K20" s="51"/>
      <c r="L20" s="52"/>
      <c r="M20" s="45"/>
      <c r="N20" s="26"/>
      <c r="O20" s="26"/>
    </row>
    <row r="21" spans="9:15" x14ac:dyDescent="0.25">
      <c r="I21" s="53"/>
      <c r="J21" s="53"/>
      <c r="K21" s="53"/>
      <c r="L21" s="53"/>
      <c r="M21" s="53"/>
      <c r="N21" s="53"/>
      <c r="O21" s="53"/>
    </row>
    <row r="22" spans="9:15" x14ac:dyDescent="0.25">
      <c r="I22" s="53"/>
      <c r="J22" s="53"/>
      <c r="K22" s="53"/>
      <c r="L22" s="53"/>
      <c r="M22" s="53"/>
      <c r="N22" s="53"/>
      <c r="O22" s="53"/>
    </row>
    <row r="23" spans="9:15" x14ac:dyDescent="0.25">
      <c r="K23" s="53"/>
      <c r="L23" s="53"/>
      <c r="M23" s="53"/>
      <c r="N23" s="53"/>
      <c r="O23" s="53"/>
    </row>
  </sheetData>
  <mergeCells count="5">
    <mergeCell ref="O8:O9"/>
    <mergeCell ref="B2:J2"/>
    <mergeCell ref="B16:J16"/>
    <mergeCell ref="B4:B13"/>
    <mergeCell ref="L8:N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Caídos</vt:lpstr>
      <vt:lpstr>Caídos con lesión</vt:lpstr>
      <vt:lpstr>Media caídas por caído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2016-08-14T16:51:25Z</dcterms:created>
  <dcterms:modified xsi:type="dcterms:W3CDTF">2017-11-25T11:23:34Z</dcterms:modified>
</cp:coreProperties>
</file>